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Dec 2023/"/>
    </mc:Choice>
  </mc:AlternateContent>
  <xr:revisionPtr revIDLastSave="0" documentId="8_{23F8BB55-C777-4AD5-AA8B-079D892A8DBB}" xr6:coauthVersionLast="47" xr6:coauthVersionMax="47" xr10:uidLastSave="{00000000-0000-0000-0000-000000000000}"/>
  <bookViews>
    <workbookView xWindow="-120" yWindow="-120" windowWidth="20730" windowHeight="11160" xr2:uid="{42D37732-EFAB-4132-A854-CA61A4DA48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W9" i="1" s="1"/>
  <c r="S9" i="1"/>
  <c r="Q9" i="1"/>
  <c r="U9" i="1" s="1"/>
  <c r="P9" i="1"/>
  <c r="O9" i="1"/>
  <c r="L9" i="1"/>
  <c r="J9" i="1"/>
  <c r="B9" i="1"/>
  <c r="V8" i="1"/>
  <c r="W8" i="1" s="1"/>
  <c r="S8" i="1"/>
  <c r="Q8" i="1"/>
  <c r="U8" i="1" s="1"/>
  <c r="P8" i="1"/>
  <c r="O8" i="1"/>
  <c r="L8" i="1"/>
  <c r="J8" i="1"/>
  <c r="B8" i="1"/>
  <c r="V7" i="1"/>
  <c r="W7" i="1" s="1"/>
  <c r="S7" i="1"/>
  <c r="Q7" i="1"/>
  <c r="P7" i="1"/>
  <c r="O7" i="1"/>
  <c r="L7" i="1"/>
  <c r="M7" i="1" s="1"/>
  <c r="J7" i="1"/>
  <c r="B7" i="1"/>
  <c r="V6" i="1"/>
  <c r="W6" i="1" s="1"/>
  <c r="S6" i="1"/>
  <c r="Q6" i="1"/>
  <c r="U6" i="1" s="1"/>
  <c r="P6" i="1"/>
  <c r="O6" i="1"/>
  <c r="L6" i="1"/>
  <c r="J6" i="1"/>
  <c r="B6" i="1"/>
  <c r="V5" i="1"/>
  <c r="W5" i="1" s="1"/>
  <c r="S5" i="1"/>
  <c r="Q5" i="1"/>
  <c r="U5" i="1" s="1"/>
  <c r="P5" i="1"/>
  <c r="O5" i="1"/>
  <c r="L5" i="1"/>
  <c r="J5" i="1"/>
  <c r="B5" i="1"/>
  <c r="V4" i="1"/>
  <c r="W4" i="1" s="1"/>
  <c r="S4" i="1"/>
  <c r="Q4" i="1"/>
  <c r="U4" i="1" s="1"/>
  <c r="P4" i="1"/>
  <c r="O4" i="1"/>
  <c r="L4" i="1"/>
  <c r="J4" i="1"/>
  <c r="B4" i="1"/>
  <c r="V3" i="1"/>
  <c r="W3" i="1" s="1"/>
  <c r="S3" i="1"/>
  <c r="Q3" i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L2" i="1"/>
  <c r="J2" i="1"/>
  <c r="B2" i="1"/>
  <c r="U3" i="1" l="1"/>
  <c r="U7" i="1"/>
  <c r="M2" i="1"/>
  <c r="M4" i="1"/>
  <c r="M5" i="1"/>
  <c r="M6" i="1"/>
  <c r="M8" i="1"/>
  <c r="M9" i="1"/>
</calcChain>
</file>

<file path=xl/sharedStrings.xml><?xml version="1.0" encoding="utf-8"?>
<sst xmlns="http://schemas.openxmlformats.org/spreadsheetml/2006/main" count="80" uniqueCount="31">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</sst>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TREP/081223</v>
          </cell>
          <cell r="L2">
            <v>45268</v>
          </cell>
          <cell r="N2">
            <v>45267</v>
          </cell>
          <cell r="O2">
            <v>45267</v>
          </cell>
          <cell r="P2">
            <v>1802000</v>
          </cell>
          <cell r="Q2">
            <v>99.981619820000006</v>
          </cell>
          <cell r="AJ2">
            <v>6.71</v>
          </cell>
        </row>
        <row r="3">
          <cell r="A3" t="str">
            <v>SAMCO DYNAMIC ASSET ALLOCATION FUND</v>
          </cell>
          <cell r="G3" t="str">
            <v>TREP/081223</v>
          </cell>
          <cell r="L3">
            <v>45268</v>
          </cell>
          <cell r="N3">
            <v>45267</v>
          </cell>
          <cell r="O3">
            <v>45267</v>
          </cell>
          <cell r="P3">
            <v>130000</v>
          </cell>
          <cell r="Q3">
            <v>99.981619820000006</v>
          </cell>
          <cell r="AJ3">
            <v>6.71</v>
          </cell>
        </row>
        <row r="4">
          <cell r="A4" t="str">
            <v>SAMCO ELSS TAX SAVER FUND</v>
          </cell>
          <cell r="G4" t="str">
            <v>TREP/081223</v>
          </cell>
          <cell r="L4">
            <v>45268</v>
          </cell>
          <cell r="N4">
            <v>45267</v>
          </cell>
          <cell r="O4">
            <v>45267</v>
          </cell>
          <cell r="P4">
            <v>515000</v>
          </cell>
          <cell r="Q4">
            <v>99.981619820000006</v>
          </cell>
          <cell r="AJ4">
            <v>6.71</v>
          </cell>
        </row>
        <row r="5">
          <cell r="A5" t="str">
            <v>SAMCO ELSS TAX SAVER FUND</v>
          </cell>
          <cell r="G5" t="str">
            <v>TREP/081223</v>
          </cell>
          <cell r="L5">
            <v>45268</v>
          </cell>
          <cell r="N5">
            <v>45267</v>
          </cell>
          <cell r="O5">
            <v>45267</v>
          </cell>
          <cell r="P5">
            <v>888000</v>
          </cell>
          <cell r="Q5">
            <v>99.981565040000007</v>
          </cell>
          <cell r="AJ5">
            <v>6.73</v>
          </cell>
        </row>
        <row r="6">
          <cell r="A6" t="str">
            <v>SAMCO FLEXI CAP FUND</v>
          </cell>
          <cell r="G6" t="str">
            <v>TREP/081223</v>
          </cell>
          <cell r="L6">
            <v>45268</v>
          </cell>
          <cell r="N6">
            <v>45267</v>
          </cell>
          <cell r="O6">
            <v>45267</v>
          </cell>
          <cell r="P6">
            <v>3000000</v>
          </cell>
          <cell r="Q6">
            <v>99.981565040000007</v>
          </cell>
          <cell r="AJ6">
            <v>6.73</v>
          </cell>
        </row>
        <row r="7">
          <cell r="A7" t="str">
            <v>SAMCO FLEXI CAP FUND</v>
          </cell>
          <cell r="G7" t="str">
            <v>TREP/081223</v>
          </cell>
          <cell r="L7">
            <v>45268</v>
          </cell>
          <cell r="N7">
            <v>45267</v>
          </cell>
          <cell r="O7">
            <v>45267</v>
          </cell>
          <cell r="P7">
            <v>4599000</v>
          </cell>
          <cell r="Q7">
            <v>99.981619820000006</v>
          </cell>
          <cell r="AJ7">
            <v>6.71</v>
          </cell>
        </row>
        <row r="8">
          <cell r="A8" t="str">
            <v>SAMCO OVERNIGHT FUND</v>
          </cell>
          <cell r="G8" t="str">
            <v>TREP/081223</v>
          </cell>
          <cell r="L8">
            <v>45268</v>
          </cell>
          <cell r="N8">
            <v>45267</v>
          </cell>
          <cell r="O8">
            <v>45267</v>
          </cell>
          <cell r="P8">
            <v>834000</v>
          </cell>
          <cell r="Q8">
            <v>99.981619820000006</v>
          </cell>
          <cell r="AJ8">
            <v>6.71</v>
          </cell>
        </row>
        <row r="9">
          <cell r="A9" t="str">
            <v>SAMCO OVERNIGHT FUND</v>
          </cell>
          <cell r="G9" t="str">
            <v>TREP/081223</v>
          </cell>
          <cell r="L9">
            <v>45268</v>
          </cell>
          <cell r="N9">
            <v>45267</v>
          </cell>
          <cell r="O9">
            <v>45267</v>
          </cell>
          <cell r="P9">
            <v>8682000</v>
          </cell>
          <cell r="Q9">
            <v>99.981565040000007</v>
          </cell>
          <cell r="AJ9">
            <v>6.73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31AD-7D57-4152-BB49-FA28232EDE70}">
  <dimension ref="A1:X23"/>
  <sheetViews>
    <sheetView tabSelected="1" topLeftCell="F1" workbookViewId="0">
      <selection activeCell="F1" sqref="F1"/>
    </sheetView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TREP/081223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45268</v>
      </c>
      <c r="M2">
        <f>+L2-O2</f>
        <v>1</v>
      </c>
      <c r="O2" s="4">
        <f>+[1]Sheet2!N2</f>
        <v>45267</v>
      </c>
      <c r="P2" s="4">
        <f>+[1]Sheet2!O2</f>
        <v>45267</v>
      </c>
      <c r="Q2" s="5">
        <f>+[1]Sheet2!P2</f>
        <v>1802000</v>
      </c>
      <c r="R2">
        <v>100</v>
      </c>
      <c r="S2" s="6">
        <f>+[1]Sheet2!Q2</f>
        <v>99.981619820000006</v>
      </c>
      <c r="T2" s="7">
        <v>0</v>
      </c>
      <c r="U2" s="7">
        <f>+(Q2*R2*S2/100)+T2</f>
        <v>180166878.91564</v>
      </c>
      <c r="V2" s="8">
        <f>+[1]Sheet2!AJ2</f>
        <v>6.71</v>
      </c>
      <c r="W2" s="8">
        <f>+V2</f>
        <v>6.71</v>
      </c>
      <c r="X2" t="s">
        <v>30</v>
      </c>
    </row>
    <row r="3" spans="1:24" x14ac:dyDescent="0.25">
      <c r="A3">
        <v>2</v>
      </c>
      <c r="B3" t="str">
        <f>+[1]Sheet2!G3</f>
        <v>TREP/081223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45268</v>
      </c>
      <c r="M3">
        <f t="shared" ref="M3:M9" si="0">+L3-O3</f>
        <v>1</v>
      </c>
      <c r="O3" s="4">
        <f>+[1]Sheet2!N3</f>
        <v>45267</v>
      </c>
      <c r="P3" s="4">
        <f>+[1]Sheet2!O3</f>
        <v>45267</v>
      </c>
      <c r="Q3" s="5">
        <f>+[1]Sheet2!P3</f>
        <v>130000</v>
      </c>
      <c r="R3">
        <v>100</v>
      </c>
      <c r="S3" s="6">
        <f>+[1]Sheet2!Q3</f>
        <v>99.981619820000006</v>
      </c>
      <c r="T3" s="7">
        <v>0</v>
      </c>
      <c r="U3" s="7">
        <f t="shared" ref="U3:U9" si="1">+(Q3*R3*S3/100)+T3</f>
        <v>12997610.5766</v>
      </c>
      <c r="V3" s="8">
        <f>+[1]Sheet2!AJ3</f>
        <v>6.71</v>
      </c>
      <c r="W3" s="8">
        <f t="shared" ref="W3:W9" si="2">+V3</f>
        <v>6.71</v>
      </c>
      <c r="X3" t="s">
        <v>30</v>
      </c>
    </row>
    <row r="4" spans="1:24" x14ac:dyDescent="0.25">
      <c r="A4">
        <v>3</v>
      </c>
      <c r="B4" t="str">
        <f>+[1]Sheet2!G4</f>
        <v>TREP/081223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45268</v>
      </c>
      <c r="M4">
        <f t="shared" si="0"/>
        <v>1</v>
      </c>
      <c r="O4" s="4">
        <f>+[1]Sheet2!N4</f>
        <v>45267</v>
      </c>
      <c r="P4" s="4">
        <f>+[1]Sheet2!O4</f>
        <v>45267</v>
      </c>
      <c r="Q4" s="5">
        <f>+[1]Sheet2!P4</f>
        <v>515000</v>
      </c>
      <c r="R4">
        <v>100</v>
      </c>
      <c r="S4" s="6">
        <f>+[1]Sheet2!Q4</f>
        <v>99.981619820000006</v>
      </c>
      <c r="T4" s="7">
        <v>0</v>
      </c>
      <c r="U4" s="7">
        <f t="shared" si="1"/>
        <v>51490534.207300007</v>
      </c>
      <c r="V4" s="8">
        <f>+[1]Sheet2!AJ4</f>
        <v>6.71</v>
      </c>
      <c r="W4" s="8">
        <f t="shared" si="2"/>
        <v>6.71</v>
      </c>
      <c r="X4" t="s">
        <v>30</v>
      </c>
    </row>
    <row r="5" spans="1:24" x14ac:dyDescent="0.25">
      <c r="A5">
        <v>4</v>
      </c>
      <c r="B5" t="str">
        <f>+[1]Sheet2!G5</f>
        <v>TREP/081223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ELSS TAX SAVER FUND</v>
      </c>
      <c r="K5" t="s">
        <v>29</v>
      </c>
      <c r="L5" s="4">
        <f>+[1]Sheet2!L5</f>
        <v>45268</v>
      </c>
      <c r="M5">
        <f t="shared" si="0"/>
        <v>1</v>
      </c>
      <c r="O5" s="4">
        <f>+[1]Sheet2!N5</f>
        <v>45267</v>
      </c>
      <c r="P5" s="4">
        <f>+[1]Sheet2!O5</f>
        <v>45267</v>
      </c>
      <c r="Q5" s="5">
        <f>+[1]Sheet2!P5</f>
        <v>888000</v>
      </c>
      <c r="R5">
        <v>100</v>
      </c>
      <c r="S5" s="6">
        <f>+[1]Sheet2!Q5</f>
        <v>99.981565040000007</v>
      </c>
      <c r="T5" s="7">
        <v>0</v>
      </c>
      <c r="U5" s="7">
        <f t="shared" si="1"/>
        <v>88783629.755520001</v>
      </c>
      <c r="V5" s="8">
        <f>+[1]Sheet2!AJ5</f>
        <v>6.73</v>
      </c>
      <c r="W5" s="8">
        <f t="shared" si="2"/>
        <v>6.73</v>
      </c>
      <c r="X5" t="s">
        <v>30</v>
      </c>
    </row>
    <row r="6" spans="1:24" x14ac:dyDescent="0.25">
      <c r="A6">
        <v>5</v>
      </c>
      <c r="B6" t="str">
        <f>+[1]Sheet2!G6</f>
        <v>TREP/081223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FLEXI CAP FUND</v>
      </c>
      <c r="K6" t="s">
        <v>29</v>
      </c>
      <c r="L6" s="4">
        <f>+[1]Sheet2!L6</f>
        <v>45268</v>
      </c>
      <c r="M6">
        <f t="shared" si="0"/>
        <v>1</v>
      </c>
      <c r="O6" s="4">
        <f>+[1]Sheet2!N6</f>
        <v>45267</v>
      </c>
      <c r="P6" s="4">
        <f>+[1]Sheet2!O6</f>
        <v>45267</v>
      </c>
      <c r="Q6" s="5">
        <f>+[1]Sheet2!P6</f>
        <v>3000000</v>
      </c>
      <c r="R6">
        <v>100</v>
      </c>
      <c r="S6" s="6">
        <f>+[1]Sheet2!Q6</f>
        <v>99.981565040000007</v>
      </c>
      <c r="T6" s="7">
        <v>0</v>
      </c>
      <c r="U6" s="7">
        <f t="shared" si="1"/>
        <v>299944695.12000006</v>
      </c>
      <c r="V6" s="8">
        <f>+[1]Sheet2!AJ6</f>
        <v>6.73</v>
      </c>
      <c r="W6" s="8">
        <f t="shared" si="2"/>
        <v>6.73</v>
      </c>
      <c r="X6" t="s">
        <v>30</v>
      </c>
    </row>
    <row r="7" spans="1:24" x14ac:dyDescent="0.25">
      <c r="A7">
        <v>6</v>
      </c>
      <c r="B7" t="str">
        <f>+[1]Sheet2!G7</f>
        <v>TREP/081223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45268</v>
      </c>
      <c r="M7">
        <f t="shared" si="0"/>
        <v>1</v>
      </c>
      <c r="O7" s="4">
        <f>+[1]Sheet2!N7</f>
        <v>45267</v>
      </c>
      <c r="P7" s="4">
        <f>+[1]Sheet2!O7</f>
        <v>45267</v>
      </c>
      <c r="Q7" s="5">
        <f>+[1]Sheet2!P7</f>
        <v>4599000</v>
      </c>
      <c r="R7">
        <v>100</v>
      </c>
      <c r="S7" s="6">
        <f>+[1]Sheet2!Q7</f>
        <v>99.981619820000006</v>
      </c>
      <c r="T7" s="7">
        <v>0</v>
      </c>
      <c r="U7" s="7">
        <f t="shared" si="1"/>
        <v>459815469.55218005</v>
      </c>
      <c r="V7" s="8">
        <f>+[1]Sheet2!AJ7</f>
        <v>6.71</v>
      </c>
      <c r="W7" s="8">
        <f t="shared" si="2"/>
        <v>6.71</v>
      </c>
      <c r="X7" t="s">
        <v>30</v>
      </c>
    </row>
    <row r="8" spans="1:24" x14ac:dyDescent="0.25">
      <c r="A8">
        <v>7</v>
      </c>
      <c r="B8" t="str">
        <f>+[1]Sheet2!G8</f>
        <v>TREP/081223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OVERNIGHT FUND</v>
      </c>
      <c r="K8" t="s">
        <v>29</v>
      </c>
      <c r="L8" s="4">
        <f>+[1]Sheet2!L8</f>
        <v>45268</v>
      </c>
      <c r="M8">
        <f t="shared" si="0"/>
        <v>1</v>
      </c>
      <c r="O8" s="4">
        <f>+[1]Sheet2!N8</f>
        <v>45267</v>
      </c>
      <c r="P8" s="4">
        <f>+[1]Sheet2!O8</f>
        <v>45267</v>
      </c>
      <c r="Q8" s="5">
        <f>+[1]Sheet2!P8</f>
        <v>834000</v>
      </c>
      <c r="R8">
        <v>100</v>
      </c>
      <c r="S8" s="6">
        <f>+[1]Sheet2!Q8</f>
        <v>99.981619820000006</v>
      </c>
      <c r="T8" s="7">
        <v>0</v>
      </c>
      <c r="U8" s="5">
        <f t="shared" si="1"/>
        <v>83384670.929880008</v>
      </c>
      <c r="V8" s="8">
        <f>+[1]Sheet2!AJ8</f>
        <v>6.71</v>
      </c>
      <c r="W8" s="8">
        <f t="shared" si="2"/>
        <v>6.71</v>
      </c>
      <c r="X8" t="s">
        <v>30</v>
      </c>
    </row>
    <row r="9" spans="1:24" x14ac:dyDescent="0.25">
      <c r="A9">
        <v>8</v>
      </c>
      <c r="B9" t="str">
        <f>+[1]Sheet2!G9</f>
        <v>TREP/081223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OVERNIGHT FUND</v>
      </c>
      <c r="K9" t="s">
        <v>29</v>
      </c>
      <c r="L9" s="4">
        <f>+[1]Sheet2!L9</f>
        <v>45268</v>
      </c>
      <c r="M9">
        <f t="shared" si="0"/>
        <v>1</v>
      </c>
      <c r="O9" s="4">
        <f>+[1]Sheet2!N9</f>
        <v>45267</v>
      </c>
      <c r="P9" s="4">
        <f>+[1]Sheet2!O9</f>
        <v>45267</v>
      </c>
      <c r="Q9" s="5">
        <f>+[1]Sheet2!P9</f>
        <v>8682000</v>
      </c>
      <c r="R9">
        <v>100</v>
      </c>
      <c r="S9" s="6">
        <f>+[1]Sheet2!Q9</f>
        <v>99.981565040000007</v>
      </c>
      <c r="T9" s="7">
        <v>0</v>
      </c>
      <c r="U9" s="5">
        <f t="shared" si="1"/>
        <v>868039947.67728007</v>
      </c>
      <c r="V9" s="8">
        <f>+[1]Sheet2!AJ9</f>
        <v>6.73</v>
      </c>
      <c r="W9" s="8">
        <f t="shared" si="2"/>
        <v>6.73</v>
      </c>
      <c r="X9" t="s">
        <v>30</v>
      </c>
    </row>
    <row r="11" spans="1:24" x14ac:dyDescent="0.25">
      <c r="U11" s="7"/>
    </row>
    <row r="23" spans="18:18" x14ac:dyDescent="0.25">
      <c r="R23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2023-12-08T06:26:31Z</dcterms:created>
  <dcterms:modified xsi:type="dcterms:W3CDTF">2023-12-08T06:28:27Z</dcterms:modified>
</cp:coreProperties>
</file>