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Dec 2023/"/>
    </mc:Choice>
  </mc:AlternateContent>
  <xr:revisionPtr revIDLastSave="0" documentId="8_{04B74D74-199E-4AE8-8897-368DA18ECF43}" xr6:coauthVersionLast="47" xr6:coauthVersionMax="47" xr10:uidLastSave="{00000000-0000-0000-0000-000000000000}"/>
  <bookViews>
    <workbookView xWindow="-120" yWindow="-120" windowWidth="20730" windowHeight="11160" xr2:uid="{DD6F2F35-E1F6-4FE5-8048-E83FCAA4FE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U8" i="1"/>
  <c r="S8" i="1"/>
  <c r="Q8" i="1"/>
  <c r="P8" i="1"/>
  <c r="O8" i="1"/>
  <c r="L8" i="1"/>
  <c r="M8" i="1" s="1"/>
  <c r="J8" i="1"/>
  <c r="B8" i="1"/>
  <c r="V7" i="1"/>
  <c r="W7" i="1" s="1"/>
  <c r="S7" i="1"/>
  <c r="U7" i="1" s="1"/>
  <c r="Q7" i="1"/>
  <c r="P7" i="1"/>
  <c r="O7" i="1"/>
  <c r="M7" i="1"/>
  <c r="L7" i="1"/>
  <c r="J7" i="1"/>
  <c r="B7" i="1"/>
  <c r="W6" i="1"/>
  <c r="V6" i="1"/>
  <c r="S6" i="1"/>
  <c r="Q6" i="1"/>
  <c r="U6" i="1" s="1"/>
  <c r="P6" i="1"/>
  <c r="O6" i="1"/>
  <c r="L6" i="1"/>
  <c r="M6" i="1" s="1"/>
  <c r="J6" i="1"/>
  <c r="B6" i="1"/>
  <c r="V5" i="1"/>
  <c r="W5" i="1" s="1"/>
  <c r="S5" i="1"/>
  <c r="Q5" i="1"/>
  <c r="U5" i="1" s="1"/>
  <c r="P5" i="1"/>
  <c r="O5" i="1"/>
  <c r="L5" i="1"/>
  <c r="M5" i="1" s="1"/>
  <c r="J5" i="1"/>
  <c r="B5" i="1"/>
  <c r="V4" i="1"/>
  <c r="W4" i="1" s="1"/>
  <c r="U4" i="1"/>
  <c r="S4" i="1"/>
  <c r="Q4" i="1"/>
  <c r="P4" i="1"/>
  <c r="O4" i="1"/>
  <c r="L4" i="1"/>
  <c r="M4" i="1" s="1"/>
  <c r="J4" i="1"/>
  <c r="B4" i="1"/>
  <c r="V3" i="1"/>
  <c r="W3" i="1" s="1"/>
  <c r="S3" i="1"/>
  <c r="U3" i="1" s="1"/>
  <c r="Q3" i="1"/>
  <c r="P3" i="1"/>
  <c r="O3" i="1"/>
  <c r="M3" i="1"/>
  <c r="L3" i="1"/>
  <c r="J3" i="1"/>
  <c r="B3" i="1"/>
  <c r="W2" i="1"/>
  <c r="V2" i="1"/>
  <c r="S2" i="1"/>
  <c r="Q2" i="1"/>
  <c r="U2" i="1" s="1"/>
  <c r="P2" i="1"/>
  <c r="O2" i="1"/>
  <c r="L2" i="1"/>
  <c r="M2" i="1" s="1"/>
  <c r="J2" i="1"/>
  <c r="B2" i="1"/>
</calcChain>
</file>

<file path=xl/sharedStrings.xml><?xml version="1.0" encoding="utf-8"?>
<sst xmlns="http://schemas.openxmlformats.org/spreadsheetml/2006/main" count="73" uniqueCount="31">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</sst>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TREP/061223</v>
          </cell>
          <cell r="L2">
            <v>45266</v>
          </cell>
          <cell r="N2">
            <v>45265</v>
          </cell>
          <cell r="O2">
            <v>45265</v>
          </cell>
          <cell r="P2">
            <v>228000</v>
          </cell>
          <cell r="Q2">
            <v>99.981647199999998</v>
          </cell>
          <cell r="AJ2">
            <v>6.7</v>
          </cell>
        </row>
        <row r="3">
          <cell r="A3" t="str">
            <v>SAMCO ELSS TAX SAVER FUND</v>
          </cell>
          <cell r="G3" t="str">
            <v>TREP/061223</v>
          </cell>
          <cell r="L3">
            <v>45266</v>
          </cell>
          <cell r="N3">
            <v>45265</v>
          </cell>
          <cell r="O3">
            <v>45265</v>
          </cell>
          <cell r="P3">
            <v>866000</v>
          </cell>
          <cell r="Q3">
            <v>99.981510270000001</v>
          </cell>
          <cell r="AJ3">
            <v>6.75</v>
          </cell>
        </row>
        <row r="4">
          <cell r="A4" t="str">
            <v>SAMCO ELSS TAX SAVER FUND</v>
          </cell>
          <cell r="G4" t="str">
            <v>TREP/061223</v>
          </cell>
          <cell r="L4">
            <v>45266</v>
          </cell>
          <cell r="N4">
            <v>45265</v>
          </cell>
          <cell r="O4">
            <v>45265</v>
          </cell>
          <cell r="P4">
            <v>504000</v>
          </cell>
          <cell r="Q4">
            <v>99.981647199999998</v>
          </cell>
          <cell r="AJ4">
            <v>6.7</v>
          </cell>
        </row>
        <row r="5">
          <cell r="A5" t="str">
            <v>SAMCO FLEXI CAP FUND</v>
          </cell>
          <cell r="G5" t="str">
            <v>TREP/061223</v>
          </cell>
          <cell r="L5">
            <v>45266</v>
          </cell>
          <cell r="N5">
            <v>45265</v>
          </cell>
          <cell r="O5">
            <v>45265</v>
          </cell>
          <cell r="P5">
            <v>4934000</v>
          </cell>
          <cell r="Q5">
            <v>99.981647199999998</v>
          </cell>
          <cell r="AJ5">
            <v>6.7</v>
          </cell>
        </row>
        <row r="6">
          <cell r="A6" t="str">
            <v>SAMCO FLEXI CAP FUND</v>
          </cell>
          <cell r="G6" t="str">
            <v>TREP/061223</v>
          </cell>
          <cell r="L6">
            <v>45266</v>
          </cell>
          <cell r="N6">
            <v>45265</v>
          </cell>
          <cell r="O6">
            <v>45265</v>
          </cell>
          <cell r="P6">
            <v>4498000</v>
          </cell>
          <cell r="Q6">
            <v>99.981510270000001</v>
          </cell>
          <cell r="AJ6">
            <v>6.75</v>
          </cell>
        </row>
        <row r="7">
          <cell r="A7" t="str">
            <v>SAMCO OVERNIGHT FUND</v>
          </cell>
          <cell r="G7" t="str">
            <v>TREP/061223</v>
          </cell>
          <cell r="L7">
            <v>45266</v>
          </cell>
          <cell r="N7">
            <v>45265</v>
          </cell>
          <cell r="O7">
            <v>45265</v>
          </cell>
          <cell r="P7">
            <v>6701000</v>
          </cell>
          <cell r="Q7">
            <v>99.981510270000001</v>
          </cell>
          <cell r="AJ7">
            <v>6.75</v>
          </cell>
        </row>
        <row r="8">
          <cell r="A8" t="str">
            <v>SAMCO OVERNIGHT FUND</v>
          </cell>
          <cell r="G8" t="str">
            <v>TREP/061223</v>
          </cell>
          <cell r="L8">
            <v>45266</v>
          </cell>
          <cell r="N8">
            <v>45265</v>
          </cell>
          <cell r="O8">
            <v>45265</v>
          </cell>
          <cell r="P8">
            <v>529000</v>
          </cell>
          <cell r="Q8">
            <v>99.981647199999998</v>
          </cell>
          <cell r="AJ8">
            <v>6.7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EA24-DEE3-424A-9ACA-A61A8194911F}">
  <dimension ref="A1:X29"/>
  <sheetViews>
    <sheetView tabSelected="1" workbookViewId="0"/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TREP/061223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45266</v>
      </c>
      <c r="M2">
        <f>+L2-O2</f>
        <v>1</v>
      </c>
      <c r="O2" s="4">
        <f>+[1]Sheet2!N2</f>
        <v>45265</v>
      </c>
      <c r="P2" s="4">
        <f>+[1]Sheet2!O2</f>
        <v>45265</v>
      </c>
      <c r="Q2" s="5">
        <f>+[1]Sheet2!P2</f>
        <v>228000</v>
      </c>
      <c r="R2">
        <v>100</v>
      </c>
      <c r="S2" s="6">
        <f>+[1]Sheet2!Q2</f>
        <v>99.981647199999998</v>
      </c>
      <c r="T2" s="7">
        <v>0</v>
      </c>
      <c r="U2" s="7">
        <f>+(Q2*R2*S2/100)+T2</f>
        <v>22795815.5616</v>
      </c>
      <c r="V2" s="8">
        <f>+[1]Sheet2!AJ2</f>
        <v>6.7</v>
      </c>
      <c r="W2" s="8">
        <f>+V2</f>
        <v>6.7</v>
      </c>
      <c r="X2" t="s">
        <v>30</v>
      </c>
    </row>
    <row r="3" spans="1:24" x14ac:dyDescent="0.25">
      <c r="A3">
        <v>2</v>
      </c>
      <c r="B3" t="str">
        <f>+[1]Sheet2!G3</f>
        <v>TREP/061223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ELSS TAX SAVER FUND</v>
      </c>
      <c r="K3" t="s">
        <v>29</v>
      </c>
      <c r="L3" s="4">
        <f>+[1]Sheet2!L3</f>
        <v>45266</v>
      </c>
      <c r="M3">
        <f t="shared" ref="M3:M15" si="0">+L3-O3</f>
        <v>1</v>
      </c>
      <c r="O3" s="4">
        <f>+[1]Sheet2!N3</f>
        <v>45265</v>
      </c>
      <c r="P3" s="4">
        <f>+[1]Sheet2!O3</f>
        <v>45265</v>
      </c>
      <c r="Q3" s="5">
        <f>+[1]Sheet2!P3</f>
        <v>866000</v>
      </c>
      <c r="R3">
        <v>100</v>
      </c>
      <c r="S3" s="6">
        <f>+[1]Sheet2!Q3</f>
        <v>99.981510270000001</v>
      </c>
      <c r="T3" s="7">
        <v>0</v>
      </c>
      <c r="U3" s="7">
        <f t="shared" ref="U3:U15" si="1">+(Q3*R3*S3/100)+T3</f>
        <v>86583987.893820003</v>
      </c>
      <c r="V3" s="8">
        <f>+[1]Sheet2!AJ3</f>
        <v>6.75</v>
      </c>
      <c r="W3" s="8">
        <f t="shared" ref="W3:W15" si="2">+V3</f>
        <v>6.75</v>
      </c>
      <c r="X3" t="s">
        <v>30</v>
      </c>
    </row>
    <row r="4" spans="1:24" x14ac:dyDescent="0.25">
      <c r="A4">
        <v>3</v>
      </c>
      <c r="B4" t="str">
        <f>+[1]Sheet2!G4</f>
        <v>TREP/061223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45266</v>
      </c>
      <c r="M4">
        <f t="shared" si="0"/>
        <v>1</v>
      </c>
      <c r="O4" s="4">
        <f>+[1]Sheet2!N4</f>
        <v>45265</v>
      </c>
      <c r="P4" s="4">
        <f>+[1]Sheet2!O4</f>
        <v>45265</v>
      </c>
      <c r="Q4" s="5">
        <f>+[1]Sheet2!P4</f>
        <v>504000</v>
      </c>
      <c r="R4">
        <v>100</v>
      </c>
      <c r="S4" s="6">
        <f>+[1]Sheet2!Q4</f>
        <v>99.981647199999998</v>
      </c>
      <c r="T4" s="7">
        <v>0</v>
      </c>
      <c r="U4" s="7">
        <f t="shared" si="1"/>
        <v>50390750.1888</v>
      </c>
      <c r="V4" s="8">
        <f>+[1]Sheet2!AJ4</f>
        <v>6.7</v>
      </c>
      <c r="W4" s="8">
        <f t="shared" si="2"/>
        <v>6.7</v>
      </c>
      <c r="X4" t="s">
        <v>30</v>
      </c>
    </row>
    <row r="5" spans="1:24" x14ac:dyDescent="0.25">
      <c r="A5">
        <v>4</v>
      </c>
      <c r="B5" t="str">
        <f>+[1]Sheet2!G5</f>
        <v>TREP/061223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FLEXI CAP FUND</v>
      </c>
      <c r="K5" t="s">
        <v>29</v>
      </c>
      <c r="L5" s="4">
        <f>+[1]Sheet2!L5</f>
        <v>45266</v>
      </c>
      <c r="M5">
        <f t="shared" si="0"/>
        <v>1</v>
      </c>
      <c r="O5" s="4">
        <f>+[1]Sheet2!N5</f>
        <v>45265</v>
      </c>
      <c r="P5" s="4">
        <f>+[1]Sheet2!O5</f>
        <v>45265</v>
      </c>
      <c r="Q5" s="5">
        <f>+[1]Sheet2!P5</f>
        <v>4934000</v>
      </c>
      <c r="R5">
        <v>100</v>
      </c>
      <c r="S5" s="6">
        <f>+[1]Sheet2!Q5</f>
        <v>99.981647199999998</v>
      </c>
      <c r="T5" s="7">
        <v>0</v>
      </c>
      <c r="U5" s="7">
        <f t="shared" si="1"/>
        <v>493309447.28479993</v>
      </c>
      <c r="V5" s="8">
        <f>+[1]Sheet2!AJ5</f>
        <v>6.7</v>
      </c>
      <c r="W5" s="8">
        <f t="shared" si="2"/>
        <v>6.7</v>
      </c>
      <c r="X5" t="s">
        <v>30</v>
      </c>
    </row>
    <row r="6" spans="1:24" x14ac:dyDescent="0.25">
      <c r="A6">
        <v>5</v>
      </c>
      <c r="B6" t="str">
        <f>+[1]Sheet2!G6</f>
        <v>TREP/061223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FLEXI CAP FUND</v>
      </c>
      <c r="K6" t="s">
        <v>29</v>
      </c>
      <c r="L6" s="4">
        <f>+[1]Sheet2!L6</f>
        <v>45266</v>
      </c>
      <c r="M6">
        <f t="shared" si="0"/>
        <v>1</v>
      </c>
      <c r="O6" s="4">
        <f>+[1]Sheet2!N6</f>
        <v>45265</v>
      </c>
      <c r="P6" s="4">
        <f>+[1]Sheet2!O6</f>
        <v>45265</v>
      </c>
      <c r="Q6" s="5">
        <f>+[1]Sheet2!P6</f>
        <v>4498000</v>
      </c>
      <c r="R6">
        <v>100</v>
      </c>
      <c r="S6" s="6">
        <f>+[1]Sheet2!Q6</f>
        <v>99.981510270000001</v>
      </c>
      <c r="T6" s="7">
        <v>0</v>
      </c>
      <c r="U6" s="7">
        <f t="shared" si="1"/>
        <v>449716833.19445997</v>
      </c>
      <c r="V6" s="8">
        <f>+[1]Sheet2!AJ6</f>
        <v>6.75</v>
      </c>
      <c r="W6" s="8">
        <f t="shared" si="2"/>
        <v>6.75</v>
      </c>
      <c r="X6" t="s">
        <v>30</v>
      </c>
    </row>
    <row r="7" spans="1:24" x14ac:dyDescent="0.25">
      <c r="A7">
        <v>6</v>
      </c>
      <c r="B7" t="str">
        <f>+[1]Sheet2!G7</f>
        <v>TREP/061223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OVERNIGHT FUND</v>
      </c>
      <c r="K7" t="s">
        <v>29</v>
      </c>
      <c r="L7" s="4">
        <f>+[1]Sheet2!L7</f>
        <v>45266</v>
      </c>
      <c r="M7">
        <f t="shared" si="0"/>
        <v>1</v>
      </c>
      <c r="O7" s="4">
        <f>+[1]Sheet2!N7</f>
        <v>45265</v>
      </c>
      <c r="P7" s="4">
        <f>+[1]Sheet2!O7</f>
        <v>45265</v>
      </c>
      <c r="Q7" s="5">
        <f>+[1]Sheet2!P7</f>
        <v>6701000</v>
      </c>
      <c r="R7">
        <v>100</v>
      </c>
      <c r="S7" s="6">
        <f>+[1]Sheet2!Q7</f>
        <v>99.981510270000001</v>
      </c>
      <c r="T7" s="7">
        <v>0</v>
      </c>
      <c r="U7" s="7">
        <f t="shared" si="1"/>
        <v>669976100.31927001</v>
      </c>
      <c r="V7" s="8">
        <f>+[1]Sheet2!AJ7</f>
        <v>6.75</v>
      </c>
      <c r="W7" s="8">
        <f t="shared" si="2"/>
        <v>6.75</v>
      </c>
      <c r="X7" t="s">
        <v>30</v>
      </c>
    </row>
    <row r="8" spans="1:24" x14ac:dyDescent="0.25">
      <c r="A8">
        <v>7</v>
      </c>
      <c r="B8" t="str">
        <f>+[1]Sheet2!G8</f>
        <v>TREP/061223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OVERNIGHT FUND</v>
      </c>
      <c r="K8" t="s">
        <v>29</v>
      </c>
      <c r="L8" s="4">
        <f>+[1]Sheet2!L8</f>
        <v>45266</v>
      </c>
      <c r="M8">
        <f t="shared" si="0"/>
        <v>1</v>
      </c>
      <c r="O8" s="4">
        <f>+[1]Sheet2!N8</f>
        <v>45265</v>
      </c>
      <c r="P8" s="4">
        <f>+[1]Sheet2!O8</f>
        <v>45265</v>
      </c>
      <c r="Q8" s="5">
        <f>+[1]Sheet2!P8</f>
        <v>529000</v>
      </c>
      <c r="R8">
        <v>100</v>
      </c>
      <c r="S8" s="6">
        <f>+[1]Sheet2!Q8</f>
        <v>99.981647199999998</v>
      </c>
      <c r="T8" s="7">
        <v>0</v>
      </c>
      <c r="U8" s="5">
        <f t="shared" si="1"/>
        <v>52890291.368799999</v>
      </c>
      <c r="V8" s="8">
        <f>+[1]Sheet2!AJ8</f>
        <v>6.7</v>
      </c>
      <c r="W8" s="8">
        <f t="shared" si="2"/>
        <v>6.7</v>
      </c>
      <c r="X8" t="s">
        <v>30</v>
      </c>
    </row>
    <row r="9" spans="1:24" x14ac:dyDescent="0.25">
      <c r="O9" s="4"/>
      <c r="P9" s="4"/>
      <c r="S9" s="6"/>
      <c r="T9" s="7"/>
      <c r="V9" s="8"/>
      <c r="W9" s="8"/>
    </row>
    <row r="10" spans="1:24" x14ac:dyDescent="0.25">
      <c r="O10" s="4"/>
      <c r="P10" s="4"/>
      <c r="S10" s="6"/>
      <c r="T10" s="7"/>
      <c r="V10" s="8"/>
      <c r="W10" s="8"/>
    </row>
    <row r="11" spans="1:24" x14ac:dyDescent="0.25">
      <c r="O11" s="4"/>
      <c r="P11" s="4"/>
      <c r="S11" s="6"/>
      <c r="T11" s="7"/>
      <c r="V11" s="8"/>
      <c r="W11" s="8"/>
    </row>
    <row r="12" spans="1:24" x14ac:dyDescent="0.25">
      <c r="O12" s="4"/>
      <c r="P12" s="4"/>
      <c r="S12" s="6"/>
      <c r="T12" s="7"/>
      <c r="V12" s="8"/>
      <c r="W12" s="8"/>
    </row>
    <row r="13" spans="1:24" x14ac:dyDescent="0.25">
      <c r="O13" s="4"/>
      <c r="P13" s="4"/>
      <c r="S13" s="6"/>
      <c r="T13" s="7"/>
      <c r="V13" s="8"/>
      <c r="W13" s="8"/>
    </row>
    <row r="14" spans="1:24" x14ac:dyDescent="0.25">
      <c r="O14" s="4"/>
      <c r="P14" s="4"/>
      <c r="S14" s="6"/>
      <c r="T14" s="7"/>
      <c r="V14" s="8"/>
      <c r="W14" s="8"/>
    </row>
    <row r="15" spans="1:24" x14ac:dyDescent="0.25">
      <c r="O15" s="4"/>
      <c r="P15" s="4"/>
      <c r="S15" s="6"/>
      <c r="T15" s="7"/>
      <c r="V15" s="8"/>
      <c r="W15" s="8"/>
    </row>
    <row r="17" spans="18:21" x14ac:dyDescent="0.25">
      <c r="U17" s="7"/>
    </row>
    <row r="29" spans="18:21" x14ac:dyDescent="0.25">
      <c r="R29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2023-12-06T06:50:06Z</dcterms:created>
  <dcterms:modified xsi:type="dcterms:W3CDTF">2023-12-06T06:51:34Z</dcterms:modified>
</cp:coreProperties>
</file>