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codeName="ThisWorkbook" defaultThemeVersion="166925"/>
  <xr:revisionPtr revIDLastSave="0" documentId="13_ncr:1_{B21B1AE5-BBB1-4F08-97A2-47376904055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dex" sheetId="1" r:id="rId1"/>
    <sheet name="SAMFLEX" sheetId="2" r:id="rId2"/>
  </sheets>
  <definedNames>
    <definedName name="JR_PAGE_ANCHOR_0_1">Index!$A$1</definedName>
    <definedName name="JR_PAGE_ANCHOR_0_2">SAMFLEX!$A$1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" l="1"/>
  <c r="F80" i="2"/>
  <c r="G38" i="2"/>
  <c r="F38" i="2"/>
  <c r="G26" i="2"/>
  <c r="F26" i="2"/>
  <c r="F81" i="2" l="1"/>
  <c r="G81" i="2"/>
  <c r="F29" i="2"/>
  <c r="F41" i="2"/>
  <c r="G29" i="2"/>
  <c r="G41" i="2"/>
  <c r="G83" i="2" l="1"/>
  <c r="F83" i="2"/>
</calcChain>
</file>

<file path=xl/sharedStrings.xml><?xml version="1.0" encoding="utf-8"?>
<sst xmlns="http://schemas.openxmlformats.org/spreadsheetml/2006/main" count="426" uniqueCount="159">
  <si>
    <t>Sr No.</t>
  </si>
  <si>
    <t>Short Name</t>
  </si>
  <si>
    <t>Scheme Name</t>
  </si>
  <si>
    <t>Exchange</t>
  </si>
  <si>
    <t>SAMFLEX</t>
  </si>
  <si>
    <t>SAMCO FLEXICAP FUND</t>
  </si>
  <si>
    <t xml:space="preserve">
  </t>
  </si>
  <si>
    <t>Name of the Instrument</t>
  </si>
  <si>
    <t>ISIN</t>
  </si>
  <si>
    <t>Industry</t>
  </si>
  <si>
    <t>Quantity</t>
  </si>
  <si>
    <t>Market/Fair Value
 (Rs. in Lakhs)</t>
  </si>
  <si>
    <t>% to Net
 Assets</t>
  </si>
  <si>
    <t>Equity &amp; Equity related</t>
  </si>
  <si>
    <t>(a) Listed / awaiting listing on Stock Exchanges</t>
  </si>
  <si>
    <t>TCSL01</t>
  </si>
  <si>
    <t>Tata Consultancy Services Limited</t>
  </si>
  <si>
    <t>INE467B01029</t>
  </si>
  <si>
    <t>BFSL01</t>
  </si>
  <si>
    <t>Bajaj Finserv Limited</t>
  </si>
  <si>
    <t>Insurance</t>
  </si>
  <si>
    <t>NITL01</t>
  </si>
  <si>
    <t>Coforge Limited</t>
  </si>
  <si>
    <t>INE591G01017</t>
  </si>
  <si>
    <t>BAFL02</t>
  </si>
  <si>
    <t>Bajaj Finance Limited</t>
  </si>
  <si>
    <t>INE296A01024</t>
  </si>
  <si>
    <t>Finance</t>
  </si>
  <si>
    <t>MUFL01</t>
  </si>
  <si>
    <t>JUFL01</t>
  </si>
  <si>
    <t>Jubilant Foodworks Limited</t>
  </si>
  <si>
    <t>Leisure Services</t>
  </si>
  <si>
    <t>DIVI02</t>
  </si>
  <si>
    <t>Divi's Laboratories Limited</t>
  </si>
  <si>
    <t>INE361B01024</t>
  </si>
  <si>
    <t>Pharmaceuticals</t>
  </si>
  <si>
    <t>PIDI02</t>
  </si>
  <si>
    <t>Pidilite Industries Limited</t>
  </si>
  <si>
    <t>INE318A01026</t>
  </si>
  <si>
    <t>ILOM01</t>
  </si>
  <si>
    <t>ICICI Lombard General Insurance Company Limited</t>
  </si>
  <si>
    <t>INE765G01017</t>
  </si>
  <si>
    <t>LTTS01</t>
  </si>
  <si>
    <t>L&amp;T Technology Services Limited</t>
  </si>
  <si>
    <t>INE010V01017</t>
  </si>
  <si>
    <t>ASPA02</t>
  </si>
  <si>
    <t>Asian Paints Limited</t>
  </si>
  <si>
    <t>INE021A01026</t>
  </si>
  <si>
    <t>DABU02</t>
  </si>
  <si>
    <t>Dabur India Limited</t>
  </si>
  <si>
    <t>INE016A01026</t>
  </si>
  <si>
    <t>CGCE01</t>
  </si>
  <si>
    <t>Crompton Greaves Consumer Electricals Limited</t>
  </si>
  <si>
    <t>INE299U01018</t>
  </si>
  <si>
    <t>Consumer Durables</t>
  </si>
  <si>
    <t>SUPI02</t>
  </si>
  <si>
    <t>Supreme Industries Limited</t>
  </si>
  <si>
    <t>INE195A01028</t>
  </si>
  <si>
    <t>Industrial Products</t>
  </si>
  <si>
    <t>JBCH02</t>
  </si>
  <si>
    <t>JB Chemicals &amp; Pharmaceuticals Limited</t>
  </si>
  <si>
    <t>INE572A01028</t>
  </si>
  <si>
    <t>CAMS01</t>
  </si>
  <si>
    <t>Computer Age Management Services Limited</t>
  </si>
  <si>
    <t>INE596I01012</t>
  </si>
  <si>
    <t>Capital Markets</t>
  </si>
  <si>
    <t>LTIL01</t>
  </si>
  <si>
    <t>Sub Total</t>
  </si>
  <si>
    <t>(b) Unlisted</t>
  </si>
  <si>
    <t>NIL</t>
  </si>
  <si>
    <t>Total</t>
  </si>
  <si>
    <t>Equity &amp; Equity related Foreign Investments</t>
  </si>
  <si>
    <t>14971609USD</t>
  </si>
  <si>
    <t>Meta Platforms Registered Shares A</t>
  </si>
  <si>
    <t>US30303M1027</t>
  </si>
  <si>
    <t>Interactive Media &amp; Services</t>
  </si>
  <si>
    <t>60141USD</t>
  </si>
  <si>
    <t>461641USD</t>
  </si>
  <si>
    <t>Novo Nordisk A/S</t>
  </si>
  <si>
    <t>US6701002056</t>
  </si>
  <si>
    <t>951692USD</t>
  </si>
  <si>
    <t>Microsoft Corp</t>
  </si>
  <si>
    <t>US5949181045</t>
  </si>
  <si>
    <t>Systems Software</t>
  </si>
  <si>
    <t>2282206USD</t>
  </si>
  <si>
    <t>Mastercard Incorporated</t>
  </si>
  <si>
    <t>US57636Q1040</t>
  </si>
  <si>
    <t>Data Processing &amp; Outsourced Services</t>
  </si>
  <si>
    <t>940695USD</t>
  </si>
  <si>
    <t>IDEXX Laboratories Inc</t>
  </si>
  <si>
    <t>US45168D1046</t>
  </si>
  <si>
    <t>Health Care Equipment</t>
  </si>
  <si>
    <t>Alphabet Inc</t>
  </si>
  <si>
    <t>US02079K1079</t>
  </si>
  <si>
    <t>Reverse Repo / TREPS</t>
  </si>
  <si>
    <t>TRP_040422</t>
  </si>
  <si>
    <t>Net Receivables / (Payables)</t>
  </si>
  <si>
    <t>GRAND TOTAL</t>
  </si>
  <si>
    <t>Notes:</t>
  </si>
  <si>
    <t>Nil</t>
  </si>
  <si>
    <t>2.   NAV at the beginning of the period</t>
  </si>
  <si>
    <t xml:space="preserve">             Growth Option - Direct</t>
  </si>
  <si>
    <t xml:space="preserve">             Growth Option</t>
  </si>
  <si>
    <t>3.   NAV at the end of the period</t>
  </si>
  <si>
    <t>4.   Exposure to derivative instrument at the end of the half-year period</t>
  </si>
  <si>
    <t>5.   Investment in foreign securities/ADRs/GDRs at the end of the half-year period</t>
  </si>
  <si>
    <t>6.   Investment in short term deposit at the end of the half-year period</t>
  </si>
  <si>
    <t>8.   Total Dividend (net) declared during the half-year period - (Dividend Option)</t>
  </si>
  <si>
    <t>d) ReITs</t>
  </si>
  <si>
    <t>e) InVITs</t>
  </si>
  <si>
    <t>DEBT INSTRUMENTS</t>
  </si>
  <si>
    <t>Corporate Bonds/NCDs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</si>
  <si>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</si>
  <si>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</si>
  <si>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</si>
  <si>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</si>
  <si>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</si>
  <si>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</si>
  <si>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</si>
  <si>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</si>
  <si>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</si>
  <si>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</si>
  <si>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</si>
  <si>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</si>
  <si>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Short Term Deposits</t>
  </si>
  <si>
    <t>c) Term Deposits Placed as Margins</t>
  </si>
  <si>
    <t>3,127.96 in lacs</t>
  </si>
  <si>
    <t>INE918I01026</t>
  </si>
  <si>
    <t>IT - Software</t>
  </si>
  <si>
    <t>INE797F01020</t>
  </si>
  <si>
    <t>Chemicals &amp; Petrochemicals</t>
  </si>
  <si>
    <t>IT - Services</t>
  </si>
  <si>
    <t>Pharmaceuticals &amp; Biotechnology</t>
  </si>
  <si>
    <t>Personal Products</t>
  </si>
  <si>
    <t>MindTree Limited</t>
  </si>
  <si>
    <t>INE018I01017</t>
  </si>
  <si>
    <t>Aditya Birla Capital Limited</t>
  </si>
  <si>
    <t>INE674K01013</t>
  </si>
  <si>
    <t>Godrej Consumer Products Limited</t>
  </si>
  <si>
    <t>INE102D01028</t>
  </si>
  <si>
    <t>Balkrishna Industries Limited</t>
  </si>
  <si>
    <t>INE787D01026</t>
  </si>
  <si>
    <t>Auto Components</t>
  </si>
  <si>
    <t>PORTFOLIO STATEMENT OF SAMCO FLEXICAP FUND AS ON September 30,2022
(An open-ended dynamic equity scheme investing across large cap, mid cap, small cap stocks )</t>
  </si>
  <si>
    <t xml:space="preserve">1.   Total Securities in default beyond its maturity date </t>
  </si>
  <si>
    <t>Clearing Corporation of India Limited</t>
  </si>
  <si>
    <t>9.   Total Exposure to illiquid securities</t>
  </si>
  <si>
    <t>10.  No Bonus declared during the period ended September 30, 2022</t>
  </si>
  <si>
    <t>11.  The details of repo transactions of the scheme in corporate debt securities - Nil</t>
  </si>
  <si>
    <t>12.  As per SEBI Circular the Risk-O-Meter are evaluated on Montly basis and the current Risk-O-Meter is as per the evaluation of the  portfolio as on 30th September 2022</t>
  </si>
  <si>
    <t>13.  Samco Flexi Cap Fund is an open-ended scheme and the allotment date was 04th Feb 2022 and First NAV was published on 09th Feb 2022</t>
  </si>
  <si>
    <t>The product is suitable for investors who are seeking*</t>
  </si>
  <si>
    <t>Riskometer - Scheme</t>
  </si>
  <si>
    <t>Riskometer - Primary Benchmark (Nifty 500 TR Index)</t>
  </si>
  <si>
    <t>Samco Flexi Cap Fund (An open-ended dynamic equity scheme investing across large cap, mid cap, small cap stocks)</t>
  </si>
  <si>
    <t>• To generate long-term capital growth;</t>
  </si>
  <si>
    <t>• Investment in Indian &amp; foreign equity instruments across market capitalization</t>
  </si>
  <si>
    <t>*Investors should consult their financial advisers if in doubt about whether the product is suitable for them.</t>
  </si>
  <si>
    <t>7.   Portfolio Turnover Ratio as on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</si>
</sst>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;\(#,##0.00\)"/>
    <numFmt numFmtId="165" formatCode="#,##0.00%;\(#,##0.00\)%"/>
    <numFmt numFmtId="166" formatCode="0.000%"/>
    <numFmt numFmtId="167" formatCode="0.0000"/>
    <numFmt numFmtId="168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color rgb="FFFFFFFF"/>
      <name val="Arial"/>
      <family val="2"/>
    </font>
    <font>
      <i/>
      <sz val="9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27" borderId="3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9" fontId="5" fillId="27" borderId="3"/>
    <xf numFmtId="0" fontId="4" fillId="27" borderId="3"/>
    <xf numFmtId="0" fontId="4" fillId="27" borderId="3"/>
  </cellStyleXfs>
  <cellXfs count="9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2" fillId="10" borderId="4" xfId="0" applyFont="1" applyFill="1" applyBorder="1" applyAlignment="1">
      <alignment horizontal="left" vertical="top" wrapText="1"/>
    </xf>
    <xf numFmtId="0" fontId="1" fillId="11" borderId="5" xfId="0" applyFont="1" applyFill="1" applyBorder="1" applyAlignment="1">
      <alignment horizontal="left" vertical="top" wrapText="1"/>
    </xf>
    <xf numFmtId="0" fontId="3" fillId="13" borderId="3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left" vertical="top" wrapText="1"/>
    </xf>
    <xf numFmtId="3" fontId="1" fillId="15" borderId="5" xfId="0" applyNumberFormat="1" applyFont="1" applyFill="1" applyBorder="1" applyAlignment="1">
      <alignment horizontal="right" vertical="top" wrapText="1"/>
    </xf>
    <xf numFmtId="164" fontId="1" fillId="16" borderId="6" xfId="0" applyNumberFormat="1" applyFont="1" applyFill="1" applyBorder="1" applyAlignment="1">
      <alignment horizontal="right" vertical="top" wrapText="1"/>
    </xf>
    <xf numFmtId="165" fontId="1" fillId="17" borderId="5" xfId="0" applyNumberFormat="1" applyFont="1" applyFill="1" applyBorder="1" applyAlignment="1">
      <alignment horizontal="right" vertical="top" wrapText="1"/>
    </xf>
    <xf numFmtId="164" fontId="2" fillId="18" borderId="7" xfId="0" applyNumberFormat="1" applyFont="1" applyFill="1" applyBorder="1" applyAlignment="1">
      <alignment horizontal="right" vertical="top" wrapText="1"/>
    </xf>
    <xf numFmtId="165" fontId="2" fillId="19" borderId="1" xfId="0" applyNumberFormat="1" applyFont="1" applyFill="1" applyBorder="1" applyAlignment="1">
      <alignment horizontal="right" vertical="top" wrapText="1"/>
    </xf>
    <xf numFmtId="0" fontId="2" fillId="20" borderId="1" xfId="0" applyFont="1" applyFill="1" applyBorder="1" applyAlignment="1">
      <alignment horizontal="right" vertical="top" wrapText="1"/>
    </xf>
    <xf numFmtId="0" fontId="2" fillId="21" borderId="8" xfId="0" applyFont="1" applyFill="1" applyBorder="1" applyAlignment="1">
      <alignment horizontal="left" vertical="top" wrapText="1"/>
    </xf>
    <xf numFmtId="0" fontId="1" fillId="22" borderId="9" xfId="0" applyFont="1" applyFill="1" applyBorder="1" applyAlignment="1">
      <alignment horizontal="left" vertical="top" wrapText="1"/>
    </xf>
    <xf numFmtId="0" fontId="2" fillId="24" borderId="10" xfId="0" applyFont="1" applyFill="1" applyBorder="1" applyAlignment="1">
      <alignment horizontal="left" vertical="top" wrapText="1"/>
    </xf>
    <xf numFmtId="0" fontId="1" fillId="25" borderId="11" xfId="0" applyFont="1" applyFill="1" applyBorder="1" applyAlignment="1">
      <alignment horizontal="left" vertical="top" wrapText="1"/>
    </xf>
    <xf numFmtId="164" fontId="2" fillId="26" borderId="12" xfId="0" applyNumberFormat="1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horizontal="left" vertical="center" wrapText="1"/>
    </xf>
    <xf numFmtId="0" fontId="2" fillId="8" borderId="20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21" borderId="4" xfId="0" applyFont="1" applyFill="1" applyBorder="1" applyAlignment="1">
      <alignment horizontal="left" vertical="top" wrapText="1"/>
    </xf>
    <xf numFmtId="0" fontId="1" fillId="22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164" fontId="2" fillId="18" borderId="3" xfId="0" applyNumberFormat="1" applyFont="1" applyFill="1" applyBorder="1" applyAlignment="1">
      <alignment horizontal="right" vertical="top" wrapText="1"/>
    </xf>
    <xf numFmtId="165" fontId="2" fillId="19" borderId="5" xfId="0" applyNumberFormat="1" applyFont="1" applyFill="1" applyBorder="1" applyAlignment="1">
      <alignment horizontal="right" vertical="top" wrapText="1"/>
    </xf>
    <xf numFmtId="0" fontId="1" fillId="22" borderId="3" xfId="0" applyFont="1" applyFill="1" applyBorder="1" applyAlignment="1">
      <alignment horizontal="left" vertical="top" wrapText="1"/>
    </xf>
    <xf numFmtId="0" fontId="1" fillId="11" borderId="3" xfId="0" applyFont="1" applyFill="1" applyBorder="1" applyAlignment="1">
      <alignment horizontal="left" vertical="top" wrapText="1"/>
    </xf>
    <xf numFmtId="3" fontId="1" fillId="15" borderId="3" xfId="0" applyNumberFormat="1" applyFont="1" applyFill="1" applyBorder="1" applyAlignment="1">
      <alignment horizontal="right" vertical="top" wrapText="1"/>
    </xf>
    <xf numFmtId="0" fontId="1" fillId="22" borderId="7" xfId="0" applyFont="1" applyFill="1" applyBorder="1" applyAlignment="1">
      <alignment horizontal="left" vertical="top" wrapText="1"/>
    </xf>
    <xf numFmtId="0" fontId="1" fillId="11" borderId="22" xfId="0" applyFont="1" applyFill="1" applyBorder="1" applyAlignment="1">
      <alignment horizontal="left" vertical="top" wrapText="1"/>
    </xf>
    <xf numFmtId="164" fontId="2" fillId="18" borderId="26" xfId="0" applyNumberFormat="1" applyFont="1" applyFill="1" applyBorder="1" applyAlignment="1">
      <alignment horizontal="right" vertical="top" wrapText="1"/>
    </xf>
    <xf numFmtId="0" fontId="1" fillId="11" borderId="26" xfId="0" applyFont="1" applyFill="1" applyBorder="1" applyAlignment="1">
      <alignment horizontal="left" vertical="top" wrapText="1"/>
    </xf>
    <xf numFmtId="164" fontId="1" fillId="16" borderId="26" xfId="0" applyNumberFormat="1" applyFont="1" applyFill="1" applyBorder="1" applyAlignment="1">
      <alignment horizontal="right" vertical="top" wrapText="1"/>
    </xf>
    <xf numFmtId="164" fontId="2" fillId="18" borderId="27" xfId="0" applyNumberFormat="1" applyFont="1" applyFill="1" applyBorder="1" applyAlignment="1">
      <alignment horizontal="right" vertical="top" wrapText="1"/>
    </xf>
    <xf numFmtId="164" fontId="2" fillId="18" borderId="28" xfId="0" applyNumberFormat="1" applyFont="1" applyFill="1" applyBorder="1" applyAlignment="1">
      <alignment horizontal="right" vertical="top" wrapText="1"/>
    </xf>
    <xf numFmtId="164" fontId="2" fillId="23" borderId="29" xfId="0" applyNumberFormat="1" applyFont="1" applyFill="1" applyBorder="1" applyAlignment="1">
      <alignment horizontal="right" vertical="top" wrapText="1"/>
    </xf>
    <xf numFmtId="165" fontId="2" fillId="19" borderId="22" xfId="0" applyNumberFormat="1" applyFont="1" applyFill="1" applyBorder="1" applyAlignment="1">
      <alignment horizontal="right" vertical="top" wrapText="1"/>
    </xf>
    <xf numFmtId="165" fontId="1" fillId="17" borderId="22" xfId="0" applyNumberFormat="1" applyFont="1" applyFill="1" applyBorder="1" applyAlignment="1">
      <alignment horizontal="right" vertical="top" wrapText="1"/>
    </xf>
    <xf numFmtId="165" fontId="2" fillId="19" borderId="23" xfId="0" applyNumberFormat="1" applyFont="1" applyFill="1" applyBorder="1" applyAlignment="1">
      <alignment horizontal="right" vertical="top" wrapText="1"/>
    </xf>
    <xf numFmtId="165" fontId="2" fillId="19" borderId="24" xfId="0" applyNumberFormat="1" applyFont="1" applyFill="1" applyBorder="1" applyAlignment="1">
      <alignment horizontal="right" vertical="top" wrapText="1"/>
    </xf>
    <xf numFmtId="164" fontId="1" fillId="18" borderId="25" xfId="0" applyNumberFormat="1" applyFont="1" applyFill="1" applyBorder="1" applyAlignment="1">
      <alignment horizontal="right" vertical="top" wrapText="1"/>
    </xf>
    <xf numFmtId="165" fontId="1" fillId="19" borderId="21" xfId="0" applyNumberFormat="1" applyFont="1" applyFill="1" applyBorder="1" applyAlignment="1">
      <alignment horizontal="right" vertical="top" wrapText="1"/>
    </xf>
    <xf numFmtId="164" fontId="1" fillId="18" borderId="26" xfId="0" applyNumberFormat="1" applyFont="1" applyFill="1" applyBorder="1" applyAlignment="1">
      <alignment horizontal="right" vertical="top" wrapText="1"/>
    </xf>
    <xf numFmtId="165" fontId="1" fillId="19" borderId="22" xfId="0" applyNumberFormat="1" applyFont="1" applyFill="1" applyBorder="1" applyAlignment="1">
      <alignment horizontal="right" vertical="top" wrapText="1"/>
    </xf>
    <xf numFmtId="10" fontId="2" fillId="26" borderId="12" xfId="3" applyNumberFormat="1" applyFont="1" applyFill="1" applyBorder="1" applyAlignment="1" applyProtection="1">
      <alignment horizontal="right" vertical="top" wrapText="1"/>
    </xf>
    <xf numFmtId="0" fontId="6" fillId="4" borderId="0" xfId="0" applyFont="1" applyFill="1" applyAlignment="1" applyProtection="1">
      <alignment wrapText="1"/>
      <protection locked="0"/>
    </xf>
    <xf numFmtId="0" fontId="6" fillId="0" borderId="0" xfId="0" applyFont="1"/>
    <xf numFmtId="0" fontId="7" fillId="27" borderId="3" xfId="0" applyFont="1" applyFill="1" applyBorder="1" applyAlignment="1">
      <alignment vertical="top" wrapText="1"/>
    </xf>
    <xf numFmtId="0" fontId="1" fillId="12" borderId="6" xfId="0" applyFont="1" applyFill="1" applyBorder="1" applyAlignment="1">
      <alignment horizontal="right" vertical="top" wrapText="1"/>
    </xf>
    <xf numFmtId="0" fontId="6" fillId="4" borderId="3" xfId="0" applyFont="1" applyFill="1" applyBorder="1" applyAlignment="1" applyProtection="1">
      <alignment wrapText="1"/>
      <protection locked="0"/>
    </xf>
    <xf numFmtId="0" fontId="8" fillId="0" borderId="3" xfId="0" applyFont="1" applyBorder="1"/>
    <xf numFmtId="43" fontId="8" fillId="0" borderId="3" xfId="2" applyFont="1" applyBorder="1"/>
    <xf numFmtId="166" fontId="8" fillId="0" borderId="3" xfId="3" applyNumberFormat="1" applyFont="1" applyBorder="1"/>
    <xf numFmtId="0" fontId="8" fillId="27" borderId="3" xfId="0" applyFont="1" applyFill="1" applyBorder="1" applyAlignment="1">
      <alignment horizontal="left" vertical="top" wrapText="1"/>
    </xf>
    <xf numFmtId="168" fontId="8" fillId="27" borderId="3" xfId="2" applyNumberFormat="1" applyFont="1" applyFill="1" applyBorder="1" applyAlignment="1"/>
    <xf numFmtId="0" fontId="6" fillId="27" borderId="3" xfId="0" applyFont="1" applyFill="1" applyBorder="1"/>
    <xf numFmtId="43" fontId="8" fillId="27" borderId="3" xfId="2" applyFont="1" applyFill="1" applyBorder="1"/>
    <xf numFmtId="166" fontId="8" fillId="27" borderId="3" xfId="3" applyNumberFormat="1" applyFont="1" applyFill="1" applyBorder="1"/>
    <xf numFmtId="0" fontId="7" fillId="0" borderId="3" xfId="0" applyFont="1" applyBorder="1"/>
    <xf numFmtId="0" fontId="6" fillId="0" borderId="3" xfId="5" applyFont="1" applyFill="1"/>
    <xf numFmtId="167" fontId="8" fillId="0" borderId="3" xfId="5" applyNumberFormat="1" applyFont="1" applyFill="1" applyAlignment="1">
      <alignment horizontal="right"/>
    </xf>
    <xf numFmtId="39" fontId="8" fillId="27" borderId="3" xfId="4" applyFont="1"/>
    <xf numFmtId="168" fontId="8" fillId="0" borderId="3" xfId="2" applyNumberFormat="1" applyFont="1" applyFill="1" applyBorder="1" applyAlignment="1"/>
    <xf numFmtId="0" fontId="8" fillId="0" borderId="3" xfId="0" applyFont="1" applyBorder="1" applyAlignment="1">
      <alignment horizontal="right"/>
    </xf>
    <xf numFmtId="0" fontId="8" fillId="27" borderId="3" xfId="0" applyFont="1" applyFill="1" applyBorder="1"/>
    <xf numFmtId="10" fontId="8" fillId="0" borderId="3" xfId="3" applyNumberFormat="1" applyFont="1" applyFill="1" applyBorder="1" applyAlignment="1">
      <alignment horizontal="right"/>
    </xf>
    <xf numFmtId="0" fontId="7" fillId="28" borderId="30" xfId="6" applyFont="1" applyFill="1" applyBorder="1" applyAlignment="1">
      <alignment horizontal="left" vertical="center" wrapText="1" readingOrder="1"/>
    </xf>
    <xf numFmtId="0" fontId="2" fillId="27" borderId="34" xfId="6" applyFont="1" applyBorder="1" applyAlignment="1">
      <alignment horizontal="left" vertical="center" wrapText="1" readingOrder="1"/>
    </xf>
    <xf numFmtId="0" fontId="1" fillId="27" borderId="34" xfId="6" applyFont="1" applyBorder="1" applyAlignment="1">
      <alignment horizontal="left" vertical="center" wrapText="1" readingOrder="1"/>
    </xf>
    <xf numFmtId="0" fontId="11" fillId="27" borderId="16" xfId="6" applyFont="1" applyBorder="1" applyAlignment="1">
      <alignment horizontal="left" vertical="center" wrapText="1" readingOrder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7" fillId="28" borderId="31" xfId="6" applyFont="1" applyFill="1" applyBorder="1" applyAlignment="1">
      <alignment horizontal="center" vertical="center" wrapText="1" readingOrder="1"/>
    </xf>
    <xf numFmtId="0" fontId="4" fillId="28" borderId="33" xfId="6" applyFill="1" applyBorder="1" applyAlignment="1">
      <alignment horizontal="center" vertical="center" wrapText="1" readingOrder="1"/>
    </xf>
    <xf numFmtId="0" fontId="4" fillId="28" borderId="32" xfId="6" applyFill="1" applyBorder="1"/>
    <xf numFmtId="0" fontId="4" fillId="28" borderId="33" xfId="6" applyFill="1" applyBorder="1"/>
    <xf numFmtId="0" fontId="10" fillId="27" borderId="26" xfId="6" applyFont="1" applyBorder="1" applyAlignment="1">
      <alignment horizontal="center" vertical="center" wrapText="1" readingOrder="1"/>
    </xf>
    <xf numFmtId="0" fontId="4" fillId="27" borderId="35" xfId="6" applyBorder="1" applyAlignment="1">
      <alignment horizontal="center" vertical="center" wrapText="1" readingOrder="1"/>
    </xf>
    <xf numFmtId="0" fontId="10" fillId="27" borderId="37" xfId="6" applyFont="1" applyBorder="1" applyAlignment="1">
      <alignment horizontal="center" vertical="center" wrapText="1" readingOrder="1"/>
    </xf>
    <xf numFmtId="0" fontId="4" fillId="27" borderId="38" xfId="6" applyBorder="1" applyAlignment="1">
      <alignment horizontal="center" vertical="center" wrapText="1" readingOrder="1"/>
    </xf>
    <xf numFmtId="0" fontId="10" fillId="27" borderId="14" xfId="6" applyFont="1" applyBorder="1" applyAlignment="1">
      <alignment horizontal="center" vertical="center" wrapText="1" readingOrder="1"/>
    </xf>
    <xf numFmtId="0" fontId="4" fillId="27" borderId="14" xfId="6" applyBorder="1" applyAlignment="1">
      <alignment wrapText="1"/>
    </xf>
    <xf numFmtId="0" fontId="4" fillId="27" borderId="15" xfId="6" applyBorder="1" applyAlignment="1">
      <alignment wrapText="1"/>
    </xf>
    <xf numFmtId="0" fontId="10" fillId="27" borderId="3" xfId="6" applyFont="1" applyAlignment="1">
      <alignment horizontal="center" vertical="center" wrapText="1" readingOrder="1"/>
    </xf>
    <xf numFmtId="0" fontId="4" fillId="27" borderId="3" xfId="6" applyAlignment="1">
      <alignment wrapText="1"/>
    </xf>
    <xf numFmtId="0" fontId="4" fillId="27" borderId="36" xfId="6" applyBorder="1" applyAlignment="1">
      <alignment wrapText="1"/>
    </xf>
    <xf numFmtId="0" fontId="10" fillId="27" borderId="17" xfId="6" applyFont="1" applyBorder="1" applyAlignment="1">
      <alignment horizontal="center" vertical="center" wrapText="1" readingOrder="1"/>
    </xf>
    <xf numFmtId="0" fontId="4" fillId="27" borderId="17" xfId="6" applyBorder="1" applyAlignment="1">
      <alignment wrapText="1"/>
    </xf>
    <xf numFmtId="0" fontId="4" fillId="27" borderId="18" xfId="6" applyBorder="1" applyAlignment="1">
      <alignment wrapText="1"/>
    </xf>
  </cellXfs>
  <cellStyles count="7">
    <cellStyle name="Comma" xfId="2" builtinId="3"/>
    <cellStyle name="Normal" xfId="0" builtinId="0"/>
    <cellStyle name="Normal 2" xfId="1" xr:uid="{00000000-0005-0000-0000-000002000000}"/>
    <cellStyle name="Normal 3" xfId="6" xr:uid="{00000000-0005-0000-0000-000003000000}"/>
    <cellStyle name="Normal 4" xfId="5" xr:uid="{00000000-0005-0000-0000-000004000000}"/>
    <cellStyle name="Normal_Unaudited Half Yrly - MSIM Copy" xfId="4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Z:\RestrictedEXTN3\INVESCO\UAT\Exp%20Admin\RiskoMeter\Benchmark%20Very%20High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</xdr:colOff>
      <xdr:row>105</xdr:row>
      <xdr:rowOff>20052</xdr:rowOff>
    </xdr:from>
    <xdr:to>
      <xdr:col>4</xdr:col>
      <xdr:colOff>0</xdr:colOff>
      <xdr:row>108</xdr:row>
      <xdr:rowOff>300792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C4DBD3-E96F-4C9A-888E-111068CD9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444" y="16904368"/>
          <a:ext cx="3790951" cy="882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2536657</xdr:colOff>
      <xdr:row>105</xdr:row>
      <xdr:rowOff>10027</xdr:rowOff>
    </xdr:from>
    <xdr:to>
      <xdr:col>7</xdr:col>
      <xdr:colOff>40104</xdr:colOff>
      <xdr:row>108</xdr:row>
      <xdr:rowOff>300791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7129F23-EF20-4254-BB09-B05198C26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5368" y="16894343"/>
          <a:ext cx="5123447" cy="892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2"/>
  <sheetViews>
    <sheetView workbookViewId="0"/>
  </sheetViews>
  <sheetFormatPr defaultRowHeight="15" x14ac:dyDescent="0.25"/>
  <cols>
    <col min="1" max="1" width="7" customWidth="1"/>
    <col min="2" max="2" width="16.5703125" customWidth="1"/>
    <col min="3" max="3" width="41.5703125" customWidth="1"/>
    <col min="4" max="4" width="16.42578125" customWidth="1"/>
  </cols>
  <sheetData>
    <row r="1" spans="1:4" ht="12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2.95" customHeight="1" x14ac:dyDescent="0.25">
      <c r="A2" s="2">
        <v>1</v>
      </c>
      <c r="B2" s="2" t="s">
        <v>4</v>
      </c>
      <c r="C2" s="2" t="s">
        <v>5</v>
      </c>
      <c r="D2" s="2"/>
    </row>
  </sheetData>
  <pageMargins left="0" right="0" top="0" bottom="0" header="0" footer="0"/>
  <pageSetup orientation="landscape" r:id="rId1"/>
  <headerFooter>
    <oddFooter>&amp;C&amp;1#&amp;"Calibri"&amp;10&amp;K000000 For 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109"/>
  <sheetViews>
    <sheetView tabSelected="1" topLeftCell="A80" zoomScale="95" zoomScaleNormal="95" workbookViewId="0">
      <selection activeCell="B98" sqref="B98"/>
    </sheetView>
  </sheetViews>
  <sheetFormatPr defaultColWidth="9" defaultRowHeight="12" x14ac:dyDescent="0.2"/>
  <cols>
    <col min="1" max="1" width="3.42578125" style="49" customWidth="1"/>
    <col min="2" max="2" width="73.42578125" style="49" customWidth="1"/>
    <col min="3" max="3" width="16.5703125" style="49" customWidth="1"/>
    <col min="4" max="4" width="33.42578125" style="49" customWidth="1"/>
    <col min="5" max="5" width="16.5703125" style="49" customWidth="1"/>
    <col min="6" max="7" width="25" style="49" customWidth="1"/>
    <col min="8" max="16384" width="9" style="49"/>
  </cols>
  <sheetData>
    <row r="1" spans="1:8" ht="15.95" customHeight="1" thickBot="1" x14ac:dyDescent="0.25">
      <c r="A1" s="48"/>
      <c r="B1" s="3"/>
      <c r="C1" s="48"/>
      <c r="D1" s="48"/>
      <c r="E1" s="48"/>
      <c r="F1" s="48"/>
      <c r="G1" s="48"/>
    </row>
    <row r="2" spans="1:8" ht="12.95" customHeight="1" x14ac:dyDescent="0.2">
      <c r="A2" s="48"/>
      <c r="B2" s="73" t="s">
        <v>143</v>
      </c>
      <c r="C2" s="74"/>
      <c r="D2" s="74"/>
      <c r="E2" s="74"/>
      <c r="F2" s="74"/>
      <c r="G2" s="75"/>
      <c r="H2" s="50"/>
    </row>
    <row r="3" spans="1:8" ht="21.75" customHeight="1" thickBot="1" x14ac:dyDescent="0.25">
      <c r="A3" s="4" t="s">
        <v>6</v>
      </c>
      <c r="B3" s="76"/>
      <c r="C3" s="77"/>
      <c r="D3" s="77"/>
      <c r="E3" s="77"/>
      <c r="F3" s="77"/>
      <c r="G3" s="78"/>
      <c r="H3" s="50"/>
    </row>
    <row r="4" spans="1:8" ht="27.95" customHeight="1" x14ac:dyDescent="0.2">
      <c r="A4" s="48"/>
      <c r="B4" s="20" t="s">
        <v>7</v>
      </c>
      <c r="C4" s="21" t="s">
        <v>8</v>
      </c>
      <c r="D4" s="22" t="s">
        <v>9</v>
      </c>
      <c r="E4" s="22" t="s">
        <v>10</v>
      </c>
      <c r="F4" s="22" t="s">
        <v>11</v>
      </c>
      <c r="G4" s="22" t="s">
        <v>12</v>
      </c>
    </row>
    <row r="5" spans="1:8" ht="12.95" customHeight="1" x14ac:dyDescent="0.2">
      <c r="A5" s="48"/>
      <c r="B5" s="5" t="s">
        <v>13</v>
      </c>
      <c r="C5" s="6"/>
      <c r="D5" s="6"/>
      <c r="E5" s="6"/>
      <c r="F5" s="6"/>
      <c r="G5" s="6"/>
    </row>
    <row r="6" spans="1:8" ht="12.95" customHeight="1" x14ac:dyDescent="0.2">
      <c r="A6" s="48"/>
      <c r="B6" s="5" t="s">
        <v>14</v>
      </c>
      <c r="C6" s="6"/>
      <c r="D6" s="6"/>
      <c r="E6" s="6"/>
      <c r="F6" s="48"/>
      <c r="G6" s="51"/>
    </row>
    <row r="7" spans="1:8" ht="12.95" customHeight="1" x14ac:dyDescent="0.2">
      <c r="A7" s="7" t="s">
        <v>15</v>
      </c>
      <c r="B7" s="8" t="s">
        <v>19</v>
      </c>
      <c r="C7" s="6" t="s">
        <v>127</v>
      </c>
      <c r="D7" s="6" t="s">
        <v>27</v>
      </c>
      <c r="E7" s="9">
        <v>380000</v>
      </c>
      <c r="F7" s="10">
        <v>6377.73</v>
      </c>
      <c r="G7" s="11">
        <v>9.4799999999999995E-2</v>
      </c>
    </row>
    <row r="8" spans="1:8" ht="12.95" customHeight="1" x14ac:dyDescent="0.2">
      <c r="A8" s="7"/>
      <c r="B8" s="8" t="s">
        <v>25</v>
      </c>
      <c r="C8" s="6" t="s">
        <v>26</v>
      </c>
      <c r="D8" s="6" t="s">
        <v>27</v>
      </c>
      <c r="E8" s="9">
        <v>83000</v>
      </c>
      <c r="F8" s="10">
        <v>6088.67</v>
      </c>
      <c r="G8" s="11">
        <v>9.0499999999999997E-2</v>
      </c>
    </row>
    <row r="9" spans="1:8" ht="12.95" customHeight="1" x14ac:dyDescent="0.2">
      <c r="A9" s="7"/>
      <c r="B9" s="8" t="s">
        <v>16</v>
      </c>
      <c r="C9" s="6" t="s">
        <v>17</v>
      </c>
      <c r="D9" s="6" t="s">
        <v>128</v>
      </c>
      <c r="E9" s="9">
        <v>171670</v>
      </c>
      <c r="F9" s="10">
        <v>5157.91</v>
      </c>
      <c r="G9" s="11">
        <v>7.6600000000000001E-2</v>
      </c>
    </row>
    <row r="10" spans="1:8" ht="12.95" customHeight="1" x14ac:dyDescent="0.2">
      <c r="A10" s="7" t="s">
        <v>18</v>
      </c>
      <c r="B10" s="8" t="s">
        <v>63</v>
      </c>
      <c r="C10" s="6" t="s">
        <v>64</v>
      </c>
      <c r="D10" s="6" t="s">
        <v>65</v>
      </c>
      <c r="E10" s="9">
        <v>165000</v>
      </c>
      <c r="F10" s="10">
        <v>4170.21</v>
      </c>
      <c r="G10" s="11">
        <v>6.2E-2</v>
      </c>
    </row>
    <row r="11" spans="1:8" ht="12.95" customHeight="1" x14ac:dyDescent="0.2">
      <c r="A11" s="7" t="s">
        <v>21</v>
      </c>
      <c r="B11" s="8" t="s">
        <v>30</v>
      </c>
      <c r="C11" s="6" t="s">
        <v>129</v>
      </c>
      <c r="D11" s="6" t="s">
        <v>31</v>
      </c>
      <c r="E11" s="9">
        <v>664500</v>
      </c>
      <c r="F11" s="10">
        <v>4137.84</v>
      </c>
      <c r="G11" s="11">
        <v>6.1499999999999999E-2</v>
      </c>
    </row>
    <row r="12" spans="1:8" ht="12.95" customHeight="1" x14ac:dyDescent="0.2">
      <c r="A12" s="7" t="s">
        <v>24</v>
      </c>
      <c r="B12" s="8" t="s">
        <v>22</v>
      </c>
      <c r="C12" s="6" t="s">
        <v>23</v>
      </c>
      <c r="D12" s="6" t="s">
        <v>128</v>
      </c>
      <c r="E12" s="9">
        <v>120000</v>
      </c>
      <c r="F12" s="10">
        <v>4034.34</v>
      </c>
      <c r="G12" s="11">
        <v>5.9900000000000002E-2</v>
      </c>
    </row>
    <row r="13" spans="1:8" ht="12.95" customHeight="1" x14ac:dyDescent="0.2">
      <c r="A13" s="7" t="s">
        <v>28</v>
      </c>
      <c r="B13" s="8" t="s">
        <v>37</v>
      </c>
      <c r="C13" s="6" t="s">
        <v>38</v>
      </c>
      <c r="D13" s="6" t="s">
        <v>130</v>
      </c>
      <c r="E13" s="9">
        <v>121500</v>
      </c>
      <c r="F13" s="10">
        <v>3268.71</v>
      </c>
      <c r="G13" s="11">
        <v>4.8599999999999997E-2</v>
      </c>
    </row>
    <row r="14" spans="1:8" ht="12.95" customHeight="1" x14ac:dyDescent="0.2">
      <c r="A14" s="7" t="s">
        <v>29</v>
      </c>
      <c r="B14" s="8" t="s">
        <v>43</v>
      </c>
      <c r="C14" s="6" t="s">
        <v>44</v>
      </c>
      <c r="D14" s="6" t="s">
        <v>131</v>
      </c>
      <c r="E14" s="9">
        <v>90000</v>
      </c>
      <c r="F14" s="10">
        <v>3232.44</v>
      </c>
      <c r="G14" s="11">
        <v>4.8000000000000001E-2</v>
      </c>
    </row>
    <row r="15" spans="1:8" ht="12.95" customHeight="1" x14ac:dyDescent="0.2">
      <c r="A15" s="7" t="s">
        <v>32</v>
      </c>
      <c r="B15" s="8" t="s">
        <v>60</v>
      </c>
      <c r="C15" s="6" t="s">
        <v>61</v>
      </c>
      <c r="D15" s="6" t="s">
        <v>132</v>
      </c>
      <c r="E15" s="9">
        <v>165000</v>
      </c>
      <c r="F15" s="10">
        <v>3167.67</v>
      </c>
      <c r="G15" s="11">
        <v>4.7100000000000003E-2</v>
      </c>
    </row>
    <row r="16" spans="1:8" ht="12.95" customHeight="1" x14ac:dyDescent="0.2">
      <c r="A16" s="7" t="s">
        <v>36</v>
      </c>
      <c r="B16" s="8" t="s">
        <v>52</v>
      </c>
      <c r="C16" s="6" t="s">
        <v>53</v>
      </c>
      <c r="D16" s="6" t="s">
        <v>54</v>
      </c>
      <c r="E16" s="9">
        <v>763000</v>
      </c>
      <c r="F16" s="10">
        <v>3142.8</v>
      </c>
      <c r="G16" s="11">
        <v>4.6699999999999998E-2</v>
      </c>
    </row>
    <row r="17" spans="1:7" ht="12.95" customHeight="1" x14ac:dyDescent="0.2">
      <c r="A17" s="7" t="s">
        <v>39</v>
      </c>
      <c r="B17" s="8" t="s">
        <v>49</v>
      </c>
      <c r="C17" s="6" t="s">
        <v>50</v>
      </c>
      <c r="D17" s="6" t="s">
        <v>133</v>
      </c>
      <c r="E17" s="9">
        <v>530000</v>
      </c>
      <c r="F17" s="10">
        <v>3036.64</v>
      </c>
      <c r="G17" s="11">
        <v>4.5100000000000001E-2</v>
      </c>
    </row>
    <row r="18" spans="1:7" ht="12.95" customHeight="1" x14ac:dyDescent="0.2">
      <c r="A18" s="7" t="s">
        <v>42</v>
      </c>
      <c r="B18" s="8" t="s">
        <v>134</v>
      </c>
      <c r="C18" s="6" t="s">
        <v>135</v>
      </c>
      <c r="D18" s="6" t="s">
        <v>128</v>
      </c>
      <c r="E18" s="9">
        <v>88000</v>
      </c>
      <c r="F18" s="10">
        <v>2780.05</v>
      </c>
      <c r="G18" s="11">
        <v>4.1300000000000003E-2</v>
      </c>
    </row>
    <row r="19" spans="1:7" ht="12.95" customHeight="1" x14ac:dyDescent="0.2">
      <c r="A19" s="7" t="s">
        <v>45</v>
      </c>
      <c r="B19" s="8" t="s">
        <v>46</v>
      </c>
      <c r="C19" s="6" t="s">
        <v>47</v>
      </c>
      <c r="D19" s="6" t="s">
        <v>54</v>
      </c>
      <c r="E19" s="9">
        <v>83000</v>
      </c>
      <c r="F19" s="10">
        <v>2774.23</v>
      </c>
      <c r="G19" s="11">
        <v>4.1200000000000001E-2</v>
      </c>
    </row>
    <row r="20" spans="1:7" ht="12.95" customHeight="1" x14ac:dyDescent="0.2">
      <c r="A20" s="7" t="s">
        <v>48</v>
      </c>
      <c r="B20" s="8" t="s">
        <v>40</v>
      </c>
      <c r="C20" s="6" t="s">
        <v>41</v>
      </c>
      <c r="D20" s="6" t="s">
        <v>20</v>
      </c>
      <c r="E20" s="9">
        <v>231250</v>
      </c>
      <c r="F20" s="10">
        <v>2662.03</v>
      </c>
      <c r="G20" s="11">
        <v>3.9600000000000003E-2</v>
      </c>
    </row>
    <row r="21" spans="1:7" ht="12.95" customHeight="1" x14ac:dyDescent="0.2">
      <c r="A21" s="7" t="s">
        <v>51</v>
      </c>
      <c r="B21" s="8" t="s">
        <v>56</v>
      </c>
      <c r="C21" s="6" t="s">
        <v>57</v>
      </c>
      <c r="D21" s="6" t="s">
        <v>58</v>
      </c>
      <c r="E21" s="9">
        <v>120900</v>
      </c>
      <c r="F21" s="10">
        <v>2579.2800000000002</v>
      </c>
      <c r="G21" s="11">
        <v>3.8300000000000001E-2</v>
      </c>
    </row>
    <row r="22" spans="1:7" ht="12.95" customHeight="1" x14ac:dyDescent="0.2">
      <c r="A22" s="7" t="s">
        <v>55</v>
      </c>
      <c r="B22" s="8" t="s">
        <v>136</v>
      </c>
      <c r="C22" s="6" t="s">
        <v>137</v>
      </c>
      <c r="D22" s="6" t="s">
        <v>20</v>
      </c>
      <c r="E22" s="9">
        <v>2170000</v>
      </c>
      <c r="F22" s="10">
        <v>2426.06</v>
      </c>
      <c r="G22" s="11">
        <v>3.61E-2</v>
      </c>
    </row>
    <row r="23" spans="1:7" ht="12.95" customHeight="1" x14ac:dyDescent="0.2">
      <c r="A23" s="7" t="s">
        <v>59</v>
      </c>
      <c r="B23" s="8" t="s">
        <v>33</v>
      </c>
      <c r="C23" s="6" t="s">
        <v>34</v>
      </c>
      <c r="D23" s="6" t="s">
        <v>132</v>
      </c>
      <c r="E23" s="9">
        <v>58500</v>
      </c>
      <c r="F23" s="10">
        <v>2167.54</v>
      </c>
      <c r="G23" s="11">
        <v>3.2199999999999999E-2</v>
      </c>
    </row>
    <row r="24" spans="1:7" ht="12.95" customHeight="1" x14ac:dyDescent="0.2">
      <c r="A24" s="7" t="s">
        <v>62</v>
      </c>
      <c r="B24" s="8" t="s">
        <v>138</v>
      </c>
      <c r="C24" s="6" t="s">
        <v>139</v>
      </c>
      <c r="D24" s="6" t="s">
        <v>133</v>
      </c>
      <c r="E24" s="9">
        <v>197000</v>
      </c>
      <c r="F24" s="10">
        <v>1793.59</v>
      </c>
      <c r="G24" s="11">
        <v>2.6700000000000002E-2</v>
      </c>
    </row>
    <row r="25" spans="1:7" ht="12.95" customHeight="1" x14ac:dyDescent="0.2">
      <c r="A25" s="7" t="s">
        <v>66</v>
      </c>
      <c r="B25" s="8" t="s">
        <v>140</v>
      </c>
      <c r="C25" s="6" t="s">
        <v>141</v>
      </c>
      <c r="D25" s="6" t="s">
        <v>142</v>
      </c>
      <c r="E25" s="9">
        <v>50000</v>
      </c>
      <c r="F25" s="10">
        <v>941.83</v>
      </c>
      <c r="G25" s="11">
        <v>1.4E-2</v>
      </c>
    </row>
    <row r="26" spans="1:7" ht="12.95" customHeight="1" x14ac:dyDescent="0.2">
      <c r="A26" s="48"/>
      <c r="B26" s="5" t="s">
        <v>67</v>
      </c>
      <c r="C26" s="6"/>
      <c r="D26" s="6"/>
      <c r="E26" s="6"/>
      <c r="F26" s="12">
        <f>SUM(F7:F25)</f>
        <v>63939.57</v>
      </c>
      <c r="G26" s="13">
        <f>SUM(G7:G25)</f>
        <v>0.95020000000000016</v>
      </c>
    </row>
    <row r="27" spans="1:7" ht="12.95" customHeight="1" x14ac:dyDescent="0.2">
      <c r="A27" s="48"/>
      <c r="B27" s="15" t="s">
        <v>68</v>
      </c>
      <c r="C27" s="2"/>
      <c r="D27" s="2"/>
      <c r="E27" s="2"/>
      <c r="F27" s="14" t="s">
        <v>69</v>
      </c>
      <c r="G27" s="14" t="s">
        <v>69</v>
      </c>
    </row>
    <row r="28" spans="1:7" ht="12.95" customHeight="1" x14ac:dyDescent="0.2">
      <c r="A28" s="48"/>
      <c r="B28" s="15" t="s">
        <v>67</v>
      </c>
      <c r="C28" s="2"/>
      <c r="D28" s="2"/>
      <c r="E28" s="2"/>
      <c r="F28" s="14" t="s">
        <v>69</v>
      </c>
      <c r="G28" s="14" t="s">
        <v>69</v>
      </c>
    </row>
    <row r="29" spans="1:7" ht="12.95" customHeight="1" x14ac:dyDescent="0.2">
      <c r="A29" s="48"/>
      <c r="B29" s="15" t="s">
        <v>70</v>
      </c>
      <c r="C29" s="16"/>
      <c r="D29" s="2"/>
      <c r="E29" s="16"/>
      <c r="F29" s="12">
        <f>F26</f>
        <v>63939.57</v>
      </c>
      <c r="G29" s="13">
        <f>G26</f>
        <v>0.95020000000000016</v>
      </c>
    </row>
    <row r="30" spans="1:7" ht="12.95" customHeight="1" x14ac:dyDescent="0.2">
      <c r="A30" s="48"/>
      <c r="B30" s="5" t="s">
        <v>71</v>
      </c>
      <c r="C30" s="6"/>
      <c r="D30" s="6"/>
      <c r="E30" s="6"/>
      <c r="F30" s="6"/>
      <c r="G30" s="6"/>
    </row>
    <row r="31" spans="1:7" ht="12.95" customHeight="1" x14ac:dyDescent="0.2">
      <c r="A31" s="48"/>
      <c r="B31" s="5" t="s">
        <v>14</v>
      </c>
      <c r="C31" s="6"/>
      <c r="D31" s="6"/>
      <c r="E31" s="6"/>
      <c r="F31" s="48"/>
      <c r="G31" s="51"/>
    </row>
    <row r="32" spans="1:7" ht="12.95" customHeight="1" x14ac:dyDescent="0.2">
      <c r="A32" s="7" t="s">
        <v>72</v>
      </c>
      <c r="B32" s="8" t="s">
        <v>81</v>
      </c>
      <c r="C32" s="6" t="s">
        <v>82</v>
      </c>
      <c r="D32" s="6" t="s">
        <v>83</v>
      </c>
      <c r="E32" s="9">
        <v>4400</v>
      </c>
      <c r="F32" s="10">
        <v>852.22</v>
      </c>
      <c r="G32" s="11">
        <v>1.2699999999999999E-2</v>
      </c>
    </row>
    <row r="33" spans="1:7" ht="12.95" customHeight="1" x14ac:dyDescent="0.2">
      <c r="A33" s="7" t="s">
        <v>76</v>
      </c>
      <c r="B33" s="8" t="s">
        <v>78</v>
      </c>
      <c r="C33" s="6" t="s">
        <v>79</v>
      </c>
      <c r="D33" s="6" t="s">
        <v>35</v>
      </c>
      <c r="E33" s="9">
        <v>7200</v>
      </c>
      <c r="F33" s="10">
        <v>589.47</v>
      </c>
      <c r="G33" s="11">
        <v>8.8000000000000005E-3</v>
      </c>
    </row>
    <row r="34" spans="1:7" ht="12.95" customHeight="1" x14ac:dyDescent="0.2">
      <c r="A34" s="7" t="s">
        <v>77</v>
      </c>
      <c r="B34" s="8" t="s">
        <v>92</v>
      </c>
      <c r="C34" s="6" t="s">
        <v>93</v>
      </c>
      <c r="D34" s="6" t="s">
        <v>75</v>
      </c>
      <c r="E34" s="9">
        <v>7000</v>
      </c>
      <c r="F34" s="10">
        <v>559.96</v>
      </c>
      <c r="G34" s="11">
        <v>8.3000000000000001E-3</v>
      </c>
    </row>
    <row r="35" spans="1:7" ht="12.95" customHeight="1" x14ac:dyDescent="0.2">
      <c r="A35" s="7" t="s">
        <v>80</v>
      </c>
      <c r="B35" s="8" t="s">
        <v>73</v>
      </c>
      <c r="C35" s="6" t="s">
        <v>74</v>
      </c>
      <c r="D35" s="6" t="s">
        <v>75</v>
      </c>
      <c r="E35" s="9">
        <v>4500</v>
      </c>
      <c r="F35" s="10">
        <v>500.6</v>
      </c>
      <c r="G35" s="11">
        <v>7.4000000000000003E-3</v>
      </c>
    </row>
    <row r="36" spans="1:7" ht="12.95" customHeight="1" x14ac:dyDescent="0.2">
      <c r="A36" s="7" t="s">
        <v>84</v>
      </c>
      <c r="B36" s="8" t="s">
        <v>85</v>
      </c>
      <c r="C36" s="6" t="s">
        <v>86</v>
      </c>
      <c r="D36" s="6" t="s">
        <v>87</v>
      </c>
      <c r="E36" s="9">
        <v>1530</v>
      </c>
      <c r="F36" s="10">
        <v>357.82</v>
      </c>
      <c r="G36" s="11">
        <v>5.3E-3</v>
      </c>
    </row>
    <row r="37" spans="1:7" ht="12.95" customHeight="1" x14ac:dyDescent="0.2">
      <c r="A37" s="7" t="s">
        <v>88</v>
      </c>
      <c r="B37" s="8" t="s">
        <v>89</v>
      </c>
      <c r="C37" s="6" t="s">
        <v>90</v>
      </c>
      <c r="D37" s="6" t="s">
        <v>91</v>
      </c>
      <c r="E37" s="9">
        <v>990</v>
      </c>
      <c r="F37" s="10">
        <v>267.89</v>
      </c>
      <c r="G37" s="11">
        <v>4.0000000000000001E-3</v>
      </c>
    </row>
    <row r="38" spans="1:7" ht="12.95" customHeight="1" x14ac:dyDescent="0.2">
      <c r="A38" s="48"/>
      <c r="B38" s="5" t="s">
        <v>67</v>
      </c>
      <c r="C38" s="6"/>
      <c r="D38" s="6"/>
      <c r="E38" s="6"/>
      <c r="F38" s="12">
        <f>SUM(F32:F37)</f>
        <v>3127.96</v>
      </c>
      <c r="G38" s="13">
        <f>SUM(G32:G37)</f>
        <v>4.65E-2</v>
      </c>
    </row>
    <row r="39" spans="1:7" ht="12.95" customHeight="1" x14ac:dyDescent="0.2">
      <c r="A39" s="48"/>
      <c r="B39" s="15" t="s">
        <v>68</v>
      </c>
      <c r="C39" s="2"/>
      <c r="D39" s="2"/>
      <c r="E39" s="2"/>
      <c r="F39" s="14" t="s">
        <v>69</v>
      </c>
      <c r="G39" s="14" t="s">
        <v>69</v>
      </c>
    </row>
    <row r="40" spans="1:7" ht="12.95" customHeight="1" x14ac:dyDescent="0.2">
      <c r="A40" s="48"/>
      <c r="B40" s="15" t="s">
        <v>67</v>
      </c>
      <c r="C40" s="2"/>
      <c r="D40" s="2"/>
      <c r="E40" s="2"/>
      <c r="F40" s="14" t="s">
        <v>69</v>
      </c>
      <c r="G40" s="14" t="s">
        <v>69</v>
      </c>
    </row>
    <row r="41" spans="1:7" ht="12.95" customHeight="1" x14ac:dyDescent="0.2">
      <c r="A41" s="48"/>
      <c r="B41" s="15" t="s">
        <v>70</v>
      </c>
      <c r="C41" s="16"/>
      <c r="D41" s="2"/>
      <c r="E41" s="16"/>
      <c r="F41" s="12">
        <f>F38</f>
        <v>3127.96</v>
      </c>
      <c r="G41" s="13">
        <f>G38</f>
        <v>4.65E-2</v>
      </c>
    </row>
    <row r="42" spans="1:7" ht="12.95" customHeight="1" x14ac:dyDescent="0.2">
      <c r="A42" s="52"/>
      <c r="B42" s="23"/>
      <c r="C42" s="24"/>
      <c r="D42" s="25"/>
      <c r="E42" s="24"/>
      <c r="F42" s="26"/>
      <c r="G42" s="27"/>
    </row>
    <row r="43" spans="1:7" x14ac:dyDescent="0.2">
      <c r="A43" s="52"/>
      <c r="B43" s="23" t="s">
        <v>108</v>
      </c>
      <c r="C43" s="24"/>
      <c r="D43" s="25"/>
      <c r="E43" s="28"/>
      <c r="F43" s="43" t="s">
        <v>69</v>
      </c>
      <c r="G43" s="44" t="s">
        <v>69</v>
      </c>
    </row>
    <row r="44" spans="1:7" ht="12.95" customHeight="1" x14ac:dyDescent="0.2">
      <c r="A44" s="52"/>
      <c r="B44" s="23"/>
      <c r="C44" s="24"/>
      <c r="D44" s="25"/>
      <c r="E44" s="28"/>
      <c r="F44" s="45"/>
      <c r="G44" s="46"/>
    </row>
    <row r="45" spans="1:7" ht="12.95" customHeight="1" x14ac:dyDescent="0.2">
      <c r="A45" s="52"/>
      <c r="B45" s="23" t="s">
        <v>109</v>
      </c>
      <c r="C45" s="24"/>
      <c r="D45" s="25"/>
      <c r="E45" s="28"/>
      <c r="F45" s="45" t="s">
        <v>69</v>
      </c>
      <c r="G45" s="46" t="s">
        <v>69</v>
      </c>
    </row>
    <row r="46" spans="1:7" ht="12.95" customHeight="1" x14ac:dyDescent="0.2">
      <c r="A46" s="52"/>
      <c r="B46" s="23"/>
      <c r="C46" s="24"/>
      <c r="D46" s="25"/>
      <c r="E46" s="28"/>
      <c r="F46" s="45"/>
      <c r="G46" s="46"/>
    </row>
    <row r="47" spans="1:7" ht="12.95" customHeight="1" x14ac:dyDescent="0.2">
      <c r="A47" s="52"/>
      <c r="B47" s="23" t="s">
        <v>110</v>
      </c>
      <c r="C47" s="24"/>
      <c r="D47" s="25"/>
      <c r="E47" s="28"/>
      <c r="F47" s="45"/>
      <c r="G47" s="46"/>
    </row>
    <row r="48" spans="1:7" ht="12.95" customHeight="1" x14ac:dyDescent="0.2">
      <c r="A48" s="52"/>
      <c r="B48" s="23"/>
      <c r="C48" s="24"/>
      <c r="D48" s="25"/>
      <c r="E48" s="28"/>
      <c r="F48" s="45"/>
      <c r="G48" s="46"/>
    </row>
    <row r="49" spans="1:7" ht="12.95" customHeight="1" x14ac:dyDescent="0.2">
      <c r="A49" s="52"/>
      <c r="B49" s="23" t="s">
        <v>111</v>
      </c>
      <c r="C49" s="24"/>
      <c r="D49" s="25"/>
      <c r="E49" s="28"/>
      <c r="F49" s="45"/>
      <c r="G49" s="46"/>
    </row>
    <row r="50" spans="1:7" ht="12.95" customHeight="1" x14ac:dyDescent="0.2">
      <c r="A50" s="52"/>
      <c r="B50" s="23"/>
      <c r="C50" s="24"/>
      <c r="D50" s="25"/>
      <c r="E50" s="28"/>
      <c r="F50" s="45"/>
      <c r="G50" s="46"/>
    </row>
    <row r="51" spans="1:7" ht="12.95" customHeight="1" x14ac:dyDescent="0.2">
      <c r="A51" s="52"/>
      <c r="B51" s="23" t="s">
        <v>112</v>
      </c>
      <c r="C51" s="24"/>
      <c r="D51" s="25"/>
      <c r="E51" s="28"/>
      <c r="F51" s="45" t="s">
        <v>69</v>
      </c>
      <c r="G51" s="46" t="s">
        <v>69</v>
      </c>
    </row>
    <row r="52" spans="1:7" ht="12.95" customHeight="1" x14ac:dyDescent="0.2">
      <c r="A52" s="52"/>
      <c r="B52" s="23"/>
      <c r="C52" s="24"/>
      <c r="D52" s="25"/>
      <c r="E52" s="28"/>
      <c r="F52" s="45"/>
      <c r="G52" s="46"/>
    </row>
    <row r="53" spans="1:7" ht="12.95" customHeight="1" x14ac:dyDescent="0.2">
      <c r="A53" s="52"/>
      <c r="B53" s="23" t="s">
        <v>113</v>
      </c>
      <c r="C53" s="24"/>
      <c r="D53" s="25"/>
      <c r="E53" s="28"/>
      <c r="F53" s="45" t="s">
        <v>69</v>
      </c>
      <c r="G53" s="46" t="s">
        <v>69</v>
      </c>
    </row>
    <row r="54" spans="1:7" ht="12.95" customHeight="1" x14ac:dyDescent="0.2">
      <c r="A54" s="52"/>
      <c r="B54" s="23"/>
      <c r="C54" s="24"/>
      <c r="D54" s="25"/>
      <c r="E54" s="28"/>
      <c r="F54" s="45"/>
      <c r="G54" s="46"/>
    </row>
    <row r="55" spans="1:7" ht="12.95" customHeight="1" x14ac:dyDescent="0.2">
      <c r="A55" s="52"/>
      <c r="B55" s="23" t="s">
        <v>114</v>
      </c>
      <c r="C55" s="24"/>
      <c r="D55" s="25"/>
      <c r="E55" s="28"/>
      <c r="F55" s="45" t="s">
        <v>69</v>
      </c>
      <c r="G55" s="46" t="s">
        <v>69</v>
      </c>
    </row>
    <row r="56" spans="1:7" ht="12.95" customHeight="1" x14ac:dyDescent="0.2">
      <c r="A56" s="52"/>
      <c r="B56" s="23"/>
      <c r="C56" s="24"/>
      <c r="D56" s="25"/>
      <c r="E56" s="28"/>
      <c r="F56" s="45"/>
      <c r="G56" s="46"/>
    </row>
    <row r="57" spans="1:7" ht="12.95" customHeight="1" x14ac:dyDescent="0.2">
      <c r="A57" s="52"/>
      <c r="B57" s="23" t="s">
        <v>115</v>
      </c>
      <c r="C57" s="24"/>
      <c r="D57" s="25"/>
      <c r="E57" s="28"/>
      <c r="F57" s="45" t="s">
        <v>69</v>
      </c>
      <c r="G57" s="46" t="s">
        <v>69</v>
      </c>
    </row>
    <row r="58" spans="1:7" ht="12.95" customHeight="1" x14ac:dyDescent="0.2">
      <c r="A58" s="52"/>
      <c r="B58" s="23"/>
      <c r="C58" s="24"/>
      <c r="D58" s="25"/>
      <c r="E58" s="28"/>
      <c r="F58" s="45"/>
      <c r="G58" s="46"/>
    </row>
    <row r="59" spans="1:7" ht="12.95" customHeight="1" x14ac:dyDescent="0.2">
      <c r="A59" s="52"/>
      <c r="B59" s="23" t="s">
        <v>116</v>
      </c>
      <c r="C59" s="24"/>
      <c r="D59" s="25"/>
      <c r="E59" s="28"/>
      <c r="F59" s="45" t="s">
        <v>69</v>
      </c>
      <c r="G59" s="46" t="s">
        <v>69</v>
      </c>
    </row>
    <row r="60" spans="1:7" ht="12.95" customHeight="1" x14ac:dyDescent="0.2">
      <c r="A60" s="52"/>
      <c r="B60" s="23"/>
      <c r="C60" s="24"/>
      <c r="D60" s="25"/>
      <c r="E60" s="28"/>
      <c r="F60" s="45"/>
      <c r="G60" s="46"/>
    </row>
    <row r="61" spans="1:7" ht="12.95" customHeight="1" x14ac:dyDescent="0.2">
      <c r="A61" s="52"/>
      <c r="B61" s="23" t="s">
        <v>117</v>
      </c>
      <c r="C61" s="24"/>
      <c r="D61" s="25"/>
      <c r="E61" s="28"/>
      <c r="F61" s="45"/>
      <c r="G61" s="46"/>
    </row>
    <row r="62" spans="1:7" ht="12.95" customHeight="1" x14ac:dyDescent="0.2">
      <c r="A62" s="52"/>
      <c r="B62" s="23"/>
      <c r="C62" s="24"/>
      <c r="D62" s="25"/>
      <c r="E62" s="28"/>
      <c r="F62" s="45"/>
      <c r="G62" s="46"/>
    </row>
    <row r="63" spans="1:7" ht="12.95" customHeight="1" x14ac:dyDescent="0.2">
      <c r="A63" s="52"/>
      <c r="B63" s="23" t="s">
        <v>118</v>
      </c>
      <c r="C63" s="24"/>
      <c r="D63" s="25"/>
      <c r="E63" s="28"/>
      <c r="F63" s="45" t="s">
        <v>69</v>
      </c>
      <c r="G63" s="46" t="s">
        <v>69</v>
      </c>
    </row>
    <row r="64" spans="1:7" ht="12.95" customHeight="1" x14ac:dyDescent="0.2">
      <c r="A64" s="52"/>
      <c r="B64" s="23"/>
      <c r="C64" s="24"/>
      <c r="D64" s="25"/>
      <c r="E64" s="28"/>
      <c r="F64" s="45"/>
      <c r="G64" s="46"/>
    </row>
    <row r="65" spans="1:7" ht="12.95" customHeight="1" x14ac:dyDescent="0.2">
      <c r="A65" s="52"/>
      <c r="B65" s="23" t="s">
        <v>119</v>
      </c>
      <c r="C65" s="24"/>
      <c r="D65" s="25"/>
      <c r="E65" s="28"/>
      <c r="F65" s="45" t="s">
        <v>69</v>
      </c>
      <c r="G65" s="46" t="s">
        <v>69</v>
      </c>
    </row>
    <row r="66" spans="1:7" ht="12.95" customHeight="1" x14ac:dyDescent="0.2">
      <c r="A66" s="52"/>
      <c r="B66" s="23"/>
      <c r="C66" s="24"/>
      <c r="D66" s="25"/>
      <c r="E66" s="28"/>
      <c r="F66" s="45"/>
      <c r="G66" s="46"/>
    </row>
    <row r="67" spans="1:7" ht="12.95" customHeight="1" x14ac:dyDescent="0.2">
      <c r="A67" s="52"/>
      <c r="B67" s="23" t="s">
        <v>120</v>
      </c>
      <c r="C67" s="24"/>
      <c r="D67" s="25"/>
      <c r="E67" s="28"/>
      <c r="F67" s="45" t="s">
        <v>69</v>
      </c>
      <c r="G67" s="46" t="s">
        <v>69</v>
      </c>
    </row>
    <row r="68" spans="1:7" ht="12.95" customHeight="1" x14ac:dyDescent="0.2">
      <c r="A68" s="52"/>
      <c r="B68" s="23"/>
      <c r="C68" s="24"/>
      <c r="D68" s="25"/>
      <c r="E68" s="28"/>
      <c r="F68" s="45"/>
      <c r="G68" s="46"/>
    </row>
    <row r="69" spans="1:7" ht="12.95" customHeight="1" x14ac:dyDescent="0.2">
      <c r="A69" s="52"/>
      <c r="B69" s="23" t="s">
        <v>121</v>
      </c>
      <c r="C69" s="24"/>
      <c r="D69" s="25"/>
      <c r="E69" s="28"/>
      <c r="F69" s="45" t="s">
        <v>69</v>
      </c>
      <c r="G69" s="46" t="s">
        <v>69</v>
      </c>
    </row>
    <row r="70" spans="1:7" ht="12.95" customHeight="1" x14ac:dyDescent="0.2">
      <c r="A70" s="52"/>
      <c r="B70" s="23"/>
      <c r="C70" s="24"/>
      <c r="D70" s="25"/>
      <c r="E70" s="28"/>
      <c r="F70" s="45"/>
      <c r="G70" s="46"/>
    </row>
    <row r="71" spans="1:7" ht="12.95" customHeight="1" x14ac:dyDescent="0.2">
      <c r="A71" s="52"/>
      <c r="B71" s="23" t="s">
        <v>122</v>
      </c>
      <c r="C71" s="24"/>
      <c r="D71" s="25"/>
      <c r="E71" s="28"/>
      <c r="F71" s="45"/>
      <c r="G71" s="46"/>
    </row>
    <row r="72" spans="1:7" ht="12.95" customHeight="1" x14ac:dyDescent="0.2">
      <c r="A72" s="52"/>
      <c r="B72" s="23" t="s">
        <v>123</v>
      </c>
      <c r="C72" s="24"/>
      <c r="D72" s="25"/>
      <c r="E72" s="28"/>
      <c r="F72" s="45" t="s">
        <v>69</v>
      </c>
      <c r="G72" s="46" t="s">
        <v>69</v>
      </c>
    </row>
    <row r="73" spans="1:7" ht="12.95" customHeight="1" x14ac:dyDescent="0.2">
      <c r="A73" s="52"/>
      <c r="B73" s="23"/>
      <c r="C73" s="24"/>
      <c r="D73" s="25"/>
      <c r="E73" s="28"/>
      <c r="F73" s="45"/>
      <c r="G73" s="46"/>
    </row>
    <row r="74" spans="1:7" ht="12.95" customHeight="1" x14ac:dyDescent="0.2">
      <c r="A74" s="52"/>
      <c r="B74" s="23" t="s">
        <v>124</v>
      </c>
      <c r="C74" s="24"/>
      <c r="D74" s="25"/>
      <c r="E74" s="28"/>
      <c r="F74" s="45" t="s">
        <v>69</v>
      </c>
      <c r="G74" s="46" t="s">
        <v>69</v>
      </c>
    </row>
    <row r="75" spans="1:7" ht="12.95" customHeight="1" x14ac:dyDescent="0.2">
      <c r="A75" s="52"/>
      <c r="B75" s="23"/>
      <c r="C75" s="24"/>
      <c r="D75" s="25"/>
      <c r="E75" s="28"/>
      <c r="F75" s="45"/>
      <c r="G75" s="46"/>
    </row>
    <row r="76" spans="1:7" ht="12.95" customHeight="1" x14ac:dyDescent="0.2">
      <c r="A76" s="52"/>
      <c r="B76" s="23" t="s">
        <v>125</v>
      </c>
      <c r="C76" s="24"/>
      <c r="D76" s="25"/>
      <c r="E76" s="28"/>
      <c r="F76" s="45" t="s">
        <v>69</v>
      </c>
      <c r="G76" s="46" t="s">
        <v>69</v>
      </c>
    </row>
    <row r="77" spans="1:7" ht="12.95" customHeight="1" x14ac:dyDescent="0.2">
      <c r="A77" s="52"/>
      <c r="B77" s="23"/>
      <c r="C77" s="24"/>
      <c r="D77" s="25"/>
      <c r="E77" s="28"/>
      <c r="F77" s="33"/>
      <c r="G77" s="39"/>
    </row>
    <row r="78" spans="1:7" ht="12.95" customHeight="1" x14ac:dyDescent="0.2">
      <c r="A78" s="48"/>
      <c r="B78" s="5" t="s">
        <v>94</v>
      </c>
      <c r="C78" s="6"/>
      <c r="D78" s="6"/>
      <c r="E78" s="29"/>
      <c r="F78" s="34"/>
      <c r="G78" s="32"/>
    </row>
    <row r="79" spans="1:7" ht="12.95" customHeight="1" x14ac:dyDescent="0.2">
      <c r="A79" s="7" t="s">
        <v>95</v>
      </c>
      <c r="B79" s="8" t="s">
        <v>145</v>
      </c>
      <c r="C79" s="6"/>
      <c r="D79" s="6"/>
      <c r="E79" s="30"/>
      <c r="F79" s="35">
        <v>654.79999999999995</v>
      </c>
      <c r="G79" s="40">
        <v>9.7000000000000003E-3</v>
      </c>
    </row>
    <row r="80" spans="1:7" ht="12.95" customHeight="1" x14ac:dyDescent="0.2">
      <c r="A80" s="48"/>
      <c r="B80" s="5" t="s">
        <v>67</v>
      </c>
      <c r="C80" s="6"/>
      <c r="D80" s="6"/>
      <c r="E80" s="29"/>
      <c r="F80" s="36">
        <f>SUM(F79)</f>
        <v>654.79999999999995</v>
      </c>
      <c r="G80" s="41">
        <f>SUM(G79)</f>
        <v>9.7000000000000003E-3</v>
      </c>
    </row>
    <row r="81" spans="1:7" ht="12.95" customHeight="1" x14ac:dyDescent="0.2">
      <c r="A81" s="48"/>
      <c r="B81" s="15" t="s">
        <v>70</v>
      </c>
      <c r="C81" s="16"/>
      <c r="D81" s="2"/>
      <c r="E81" s="31"/>
      <c r="F81" s="37">
        <f>F80</f>
        <v>654.79999999999995</v>
      </c>
      <c r="G81" s="41">
        <f>G80</f>
        <v>9.7000000000000003E-3</v>
      </c>
    </row>
    <row r="82" spans="1:7" ht="12.95" customHeight="1" x14ac:dyDescent="0.2">
      <c r="A82" s="48"/>
      <c r="B82" s="15" t="s">
        <v>96</v>
      </c>
      <c r="C82" s="6"/>
      <c r="D82" s="2"/>
      <c r="E82" s="6"/>
      <c r="F82" s="38">
        <v>-425.83</v>
      </c>
      <c r="G82" s="42">
        <v>-6.4000000000000003E-3</v>
      </c>
    </row>
    <row r="83" spans="1:7" ht="12.95" customHeight="1" thickBot="1" x14ac:dyDescent="0.25">
      <c r="A83" s="48"/>
      <c r="B83" s="17" t="s">
        <v>97</v>
      </c>
      <c r="C83" s="18"/>
      <c r="D83" s="18"/>
      <c r="E83" s="18"/>
      <c r="F83" s="19">
        <f>F29+F41+F81+F82</f>
        <v>67296.5</v>
      </c>
      <c r="G83" s="47">
        <f>G29+G41+G81+G82</f>
        <v>1.0000000000000002</v>
      </c>
    </row>
    <row r="84" spans="1:7" ht="12.95" customHeight="1" x14ac:dyDescent="0.2">
      <c r="A84" s="48"/>
      <c r="B84" s="4"/>
      <c r="C84" s="48"/>
      <c r="D84" s="48"/>
      <c r="E84" s="48"/>
      <c r="F84" s="48"/>
      <c r="G84" s="48"/>
    </row>
    <row r="86" spans="1:7" x14ac:dyDescent="0.2">
      <c r="B86" s="61" t="s">
        <v>98</v>
      </c>
      <c r="C86" s="53"/>
      <c r="D86" s="54"/>
      <c r="E86" s="55"/>
      <c r="F86" s="56"/>
    </row>
    <row r="87" spans="1:7" x14ac:dyDescent="0.2">
      <c r="B87" s="62" t="s">
        <v>144</v>
      </c>
      <c r="C87" s="63" t="s">
        <v>99</v>
      </c>
      <c r="D87" s="54"/>
      <c r="E87" s="55"/>
      <c r="F87" s="56"/>
    </row>
    <row r="88" spans="1:7" x14ac:dyDescent="0.2">
      <c r="B88" s="53" t="s">
        <v>100</v>
      </c>
      <c r="C88" s="55"/>
      <c r="D88" s="54"/>
      <c r="E88" s="55"/>
      <c r="F88" s="56"/>
    </row>
    <row r="89" spans="1:7" x14ac:dyDescent="0.2">
      <c r="B89" s="64" t="s">
        <v>101</v>
      </c>
      <c r="C89" s="65">
        <v>10.17</v>
      </c>
      <c r="D89" s="57"/>
      <c r="E89" s="55"/>
      <c r="F89" s="58"/>
    </row>
    <row r="90" spans="1:7" x14ac:dyDescent="0.2">
      <c r="B90" s="64" t="s">
        <v>102</v>
      </c>
      <c r="C90" s="65">
        <v>10.14</v>
      </c>
      <c r="D90" s="57"/>
      <c r="E90" s="55"/>
      <c r="F90" s="58"/>
    </row>
    <row r="91" spans="1:7" x14ac:dyDescent="0.2">
      <c r="B91" s="64" t="s">
        <v>103</v>
      </c>
      <c r="C91" s="53"/>
      <c r="D91" s="59"/>
      <c r="E91" s="60"/>
      <c r="F91" s="58"/>
    </row>
    <row r="92" spans="1:7" x14ac:dyDescent="0.2">
      <c r="B92" s="64" t="s">
        <v>101</v>
      </c>
      <c r="C92" s="65">
        <v>9.5399999999999991</v>
      </c>
      <c r="D92" s="59"/>
      <c r="E92" s="60"/>
      <c r="F92" s="58"/>
    </row>
    <row r="93" spans="1:7" x14ac:dyDescent="0.2">
      <c r="B93" s="64" t="s">
        <v>102</v>
      </c>
      <c r="C93" s="65">
        <v>9.4499999999999993</v>
      </c>
      <c r="D93" s="59"/>
      <c r="E93" s="60"/>
      <c r="F93" s="58"/>
    </row>
    <row r="94" spans="1:7" x14ac:dyDescent="0.2">
      <c r="B94" s="53" t="s">
        <v>104</v>
      </c>
      <c r="C94" s="66" t="s">
        <v>99</v>
      </c>
      <c r="D94" s="54"/>
      <c r="E94" s="55"/>
      <c r="F94" s="58"/>
    </row>
    <row r="95" spans="1:7" x14ac:dyDescent="0.2">
      <c r="B95" s="67" t="s">
        <v>105</v>
      </c>
      <c r="C95" s="66" t="s">
        <v>126</v>
      </c>
      <c r="D95" s="54"/>
      <c r="E95" s="55"/>
      <c r="F95" s="58"/>
    </row>
    <row r="96" spans="1:7" x14ac:dyDescent="0.2">
      <c r="B96" s="53" t="s">
        <v>106</v>
      </c>
      <c r="C96" s="66" t="s">
        <v>99</v>
      </c>
      <c r="D96" s="54"/>
      <c r="E96" s="55"/>
      <c r="F96" s="58"/>
    </row>
    <row r="97" spans="2:7" x14ac:dyDescent="0.2">
      <c r="B97" s="67" t="s">
        <v>158</v>
      </c>
      <c r="C97" s="68">
        <v>9.930149185060759E-2</v>
      </c>
      <c r="D97" s="59"/>
      <c r="E97" s="55"/>
      <c r="F97" s="58"/>
    </row>
    <row r="98" spans="2:7" x14ac:dyDescent="0.2">
      <c r="B98" s="67" t="s">
        <v>107</v>
      </c>
      <c r="C98" s="66" t="s">
        <v>99</v>
      </c>
      <c r="D98" s="54"/>
      <c r="E98" s="55"/>
      <c r="F98" s="58"/>
    </row>
    <row r="99" spans="2:7" x14ac:dyDescent="0.2">
      <c r="B99" s="67" t="s">
        <v>146</v>
      </c>
      <c r="C99" s="66" t="s">
        <v>99</v>
      </c>
      <c r="D99" s="53"/>
      <c r="E99" s="55"/>
      <c r="F99" s="58"/>
    </row>
    <row r="100" spans="2:7" x14ac:dyDescent="0.2">
      <c r="B100" s="53" t="s">
        <v>147</v>
      </c>
      <c r="C100" s="58"/>
      <c r="D100" s="58"/>
      <c r="E100" s="58"/>
      <c r="F100" s="58"/>
    </row>
    <row r="101" spans="2:7" x14ac:dyDescent="0.2">
      <c r="B101" s="53" t="s">
        <v>148</v>
      </c>
      <c r="C101" s="58"/>
      <c r="D101" s="58"/>
      <c r="E101" s="58"/>
      <c r="F101" s="58"/>
    </row>
    <row r="102" spans="2:7" x14ac:dyDescent="0.2">
      <c r="B102" s="62" t="s">
        <v>149</v>
      </c>
    </row>
    <row r="103" spans="2:7" x14ac:dyDescent="0.2">
      <c r="B103" s="62" t="s">
        <v>150</v>
      </c>
    </row>
    <row r="104" spans="2:7" ht="12.75" thickBot="1" x14ac:dyDescent="0.25">
      <c r="B104" s="62"/>
    </row>
    <row r="105" spans="2:7" ht="15.75" thickBot="1" x14ac:dyDescent="0.3">
      <c r="B105" s="69" t="s">
        <v>151</v>
      </c>
      <c r="C105" s="79" t="s">
        <v>152</v>
      </c>
      <c r="D105" s="80"/>
      <c r="E105" s="79" t="s">
        <v>153</v>
      </c>
      <c r="F105" s="81"/>
      <c r="G105" s="82"/>
    </row>
    <row r="106" spans="2:7" ht="24" x14ac:dyDescent="0.2">
      <c r="B106" s="70" t="s">
        <v>154</v>
      </c>
      <c r="C106" s="83"/>
      <c r="D106" s="84"/>
      <c r="E106" s="87"/>
      <c r="F106" s="88"/>
      <c r="G106" s="89"/>
    </row>
    <row r="107" spans="2:7" x14ac:dyDescent="0.2">
      <c r="B107" s="71" t="s">
        <v>155</v>
      </c>
      <c r="C107" s="83"/>
      <c r="D107" s="84"/>
      <c r="E107" s="90"/>
      <c r="F107" s="91"/>
      <c r="G107" s="92"/>
    </row>
    <row r="108" spans="2:7" x14ac:dyDescent="0.2">
      <c r="B108" s="71" t="s">
        <v>156</v>
      </c>
      <c r="C108" s="83"/>
      <c r="D108" s="84"/>
      <c r="E108" s="90"/>
      <c r="F108" s="91"/>
      <c r="G108" s="92"/>
    </row>
    <row r="109" spans="2:7" ht="24.75" thickBot="1" x14ac:dyDescent="0.25">
      <c r="B109" s="72" t="s">
        <v>157</v>
      </c>
      <c r="C109" s="85"/>
      <c r="D109" s="86"/>
      <c r="E109" s="93"/>
      <c r="F109" s="94"/>
      <c r="G109" s="95"/>
    </row>
  </sheetData>
  <mergeCells count="5">
    <mergeCell ref="B2:G3"/>
    <mergeCell ref="C105:D105"/>
    <mergeCell ref="E105:G105"/>
    <mergeCell ref="C106:D109"/>
    <mergeCell ref="E106:G109"/>
  </mergeCells>
  <pageMargins left="0.23622047244094491" right="0.23622047244094491" top="0.74803149606299213" bottom="0.74803149606299213" header="0.31496062992125984" footer="0.31496062992125984"/>
  <pageSetup paperSize="8" scale="70" orientation="portrait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Index</vt:lpstr>
      <vt:lpstr>SAMFLEX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2022-10-08T11:59:51Z</dcterms:created>
  <dcterms:modified xsi:type="dcterms:W3CDTF">2022-10-10T10:44:14Z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2022-10-08T11:59:26Z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8fb81e7c-5f8b-4b4b-9087-711d34c299e4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