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2.SAMCO REPORTS\01.SAMCO REPORTS\002.DISCLOSURE OF AAUM\02.Disclosure of AAUM for MAY'26\FINAL FILES\"/>
    </mc:Choice>
  </mc:AlternateContent>
  <xr:revisionPtr revIDLastSave="0" documentId="13_ncr:1_{D3839E09-FFF5-4D95-9C3D-0D9965A0E6D8}" xr6:coauthVersionLast="36" xr6:coauthVersionMax="36" xr10:uidLastSave="{00000000-0000-0000-0000-000000000000}"/>
  <bookViews>
    <workbookView xWindow="0" yWindow="0" windowWidth="20490" windowHeight="7125" xr2:uid="{00000000-000D-0000-FFFF-FFFF00000000}"/>
  </bookViews>
  <sheets>
    <sheet name="Anex A1 Frmt for AUM disclosure" sheetId="1" r:id="rId1"/>
    <sheet name="Anex A2 Frmt AUM state UT wise " sheetId="2" r:id="rId2"/>
  </sheets>
  <calcPr calcId="191029"/>
</workbook>
</file>

<file path=xl/calcChain.xml><?xml version="1.0" encoding="utf-8"?>
<calcChain xmlns="http://schemas.openxmlformats.org/spreadsheetml/2006/main">
  <c r="G42" i="2" l="1"/>
  <c r="F42" i="2"/>
  <c r="D42" i="2"/>
  <c r="BM72" i="1" l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7" i="1" l="1"/>
  <c r="BK46" i="1"/>
  <c r="BK45" i="1"/>
  <c r="BK44" i="1"/>
  <c r="BK43" i="1"/>
  <c r="BK42" i="1"/>
  <c r="BK41" i="1"/>
  <c r="BK40" i="1"/>
  <c r="BK39" i="1"/>
  <c r="BK38" i="1"/>
  <c r="BK48" i="1" l="1"/>
  <c r="BK34" i="1"/>
  <c r="K4" i="2" l="1"/>
  <c r="K42" i="2" s="1"/>
  <c r="L42" i="2" l="1"/>
  <c r="J42" i="2"/>
  <c r="I42" i="2"/>
  <c r="H42" i="2"/>
  <c r="E42" i="2"/>
  <c r="BK10" i="1" l="1"/>
  <c r="BK53" i="1" l="1"/>
  <c r="BK59" i="1" l="1"/>
  <c r="BK28" i="1" l="1"/>
  <c r="BK62" i="1" l="1"/>
  <c r="BI63" i="1" l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J63" i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C5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C75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60" i="1"/>
  <c r="BK14" i="1"/>
  <c r="BK15" i="1" s="1"/>
  <c r="BK18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K74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J49" i="1" s="1"/>
  <c r="BI35" i="1"/>
  <c r="BI49" i="1" s="1"/>
  <c r="BH35" i="1"/>
  <c r="BH49" i="1" s="1"/>
  <c r="BG35" i="1"/>
  <c r="BG49" i="1" s="1"/>
  <c r="BF35" i="1"/>
  <c r="BF49" i="1" s="1"/>
  <c r="BE35" i="1"/>
  <c r="BE49" i="1" s="1"/>
  <c r="BD35" i="1"/>
  <c r="BD49" i="1" s="1"/>
  <c r="BC35" i="1"/>
  <c r="BC49" i="1" s="1"/>
  <c r="BB35" i="1"/>
  <c r="BB49" i="1" s="1"/>
  <c r="BA35" i="1"/>
  <c r="BA49" i="1" s="1"/>
  <c r="AZ35" i="1"/>
  <c r="AZ49" i="1" s="1"/>
  <c r="AY35" i="1"/>
  <c r="AY49" i="1" s="1"/>
  <c r="AX35" i="1"/>
  <c r="AX49" i="1" s="1"/>
  <c r="AW35" i="1"/>
  <c r="AW49" i="1" s="1"/>
  <c r="AV35" i="1"/>
  <c r="AV49" i="1" s="1"/>
  <c r="AU35" i="1"/>
  <c r="AU49" i="1" s="1"/>
  <c r="AT35" i="1"/>
  <c r="AT49" i="1" s="1"/>
  <c r="AS35" i="1"/>
  <c r="AS49" i="1" s="1"/>
  <c r="AR35" i="1"/>
  <c r="AR49" i="1" s="1"/>
  <c r="AQ35" i="1"/>
  <c r="AQ49" i="1" s="1"/>
  <c r="AP35" i="1"/>
  <c r="AP49" i="1" s="1"/>
  <c r="AO35" i="1"/>
  <c r="AO49" i="1" s="1"/>
  <c r="AN35" i="1"/>
  <c r="AN49" i="1" s="1"/>
  <c r="AM35" i="1"/>
  <c r="AM49" i="1" s="1"/>
  <c r="AL35" i="1"/>
  <c r="AL49" i="1" s="1"/>
  <c r="AK35" i="1"/>
  <c r="AK49" i="1" s="1"/>
  <c r="AJ35" i="1"/>
  <c r="AJ49" i="1" s="1"/>
  <c r="AI35" i="1"/>
  <c r="AI49" i="1" s="1"/>
  <c r="AH35" i="1"/>
  <c r="AH49" i="1" s="1"/>
  <c r="AG35" i="1"/>
  <c r="AG49" i="1" s="1"/>
  <c r="AF35" i="1"/>
  <c r="AF49" i="1" s="1"/>
  <c r="AE35" i="1"/>
  <c r="AE49" i="1" s="1"/>
  <c r="AD35" i="1"/>
  <c r="AD49" i="1" s="1"/>
  <c r="AC35" i="1"/>
  <c r="AC49" i="1" s="1"/>
  <c r="AB35" i="1"/>
  <c r="AB49" i="1" s="1"/>
  <c r="AA35" i="1"/>
  <c r="AA49" i="1" s="1"/>
  <c r="Z35" i="1"/>
  <c r="Z49" i="1" s="1"/>
  <c r="Y35" i="1"/>
  <c r="Y49" i="1" s="1"/>
  <c r="X35" i="1"/>
  <c r="X49" i="1" s="1"/>
  <c r="W35" i="1"/>
  <c r="W49" i="1" s="1"/>
  <c r="V35" i="1"/>
  <c r="V49" i="1" s="1"/>
  <c r="U35" i="1"/>
  <c r="U49" i="1" s="1"/>
  <c r="T35" i="1"/>
  <c r="T49" i="1" s="1"/>
  <c r="S35" i="1"/>
  <c r="S49" i="1" s="1"/>
  <c r="R35" i="1"/>
  <c r="R49" i="1" s="1"/>
  <c r="Q35" i="1"/>
  <c r="Q49" i="1" s="1"/>
  <c r="P35" i="1"/>
  <c r="P49" i="1" s="1"/>
  <c r="O35" i="1"/>
  <c r="O49" i="1" s="1"/>
  <c r="N35" i="1"/>
  <c r="N49" i="1" s="1"/>
  <c r="M35" i="1"/>
  <c r="M49" i="1" s="1"/>
  <c r="L35" i="1"/>
  <c r="L49" i="1" s="1"/>
  <c r="K35" i="1"/>
  <c r="K49" i="1" s="1"/>
  <c r="J35" i="1"/>
  <c r="J49" i="1" s="1"/>
  <c r="I35" i="1"/>
  <c r="I49" i="1" s="1"/>
  <c r="H35" i="1"/>
  <c r="H49" i="1" s="1"/>
  <c r="G35" i="1"/>
  <c r="G49" i="1" s="1"/>
  <c r="F35" i="1"/>
  <c r="F49" i="1" s="1"/>
  <c r="E35" i="1"/>
  <c r="E49" i="1" s="1"/>
  <c r="D35" i="1"/>
  <c r="D49" i="1" s="1"/>
  <c r="C35" i="1"/>
  <c r="C49" i="1" l="1"/>
  <c r="BK63" i="1"/>
  <c r="BK64" i="1" s="1"/>
  <c r="BJ64" i="1"/>
  <c r="X64" i="1"/>
  <c r="AJ64" i="1"/>
  <c r="AN64" i="1"/>
  <c r="BD64" i="1"/>
  <c r="BK75" i="1"/>
  <c r="BC64" i="1"/>
  <c r="AS64" i="1"/>
  <c r="BK11" i="1"/>
  <c r="C64" i="1"/>
  <c r="AC64" i="1"/>
  <c r="AM64" i="1"/>
  <c r="BB64" i="1"/>
  <c r="AL64" i="1"/>
  <c r="AF64" i="1"/>
  <c r="T64" i="1"/>
  <c r="L64" i="1"/>
  <c r="BK19" i="1"/>
  <c r="D64" i="1"/>
  <c r="F64" i="1"/>
  <c r="H64" i="1"/>
  <c r="J64" i="1"/>
  <c r="R64" i="1"/>
  <c r="V64" i="1"/>
  <c r="Z64" i="1"/>
  <c r="AB64" i="1"/>
  <c r="AD64" i="1"/>
  <c r="AH64" i="1"/>
  <c r="AP64" i="1"/>
  <c r="AR64" i="1"/>
  <c r="AT64" i="1"/>
  <c r="AV64" i="1"/>
  <c r="AX64" i="1"/>
  <c r="BF64" i="1"/>
  <c r="BH64" i="1"/>
  <c r="BI64" i="1"/>
  <c r="BE64" i="1"/>
  <c r="BA64" i="1"/>
  <c r="AO64" i="1"/>
  <c r="AK64" i="1"/>
  <c r="Y64" i="1"/>
  <c r="M64" i="1"/>
  <c r="E64" i="1"/>
  <c r="BG64" i="1"/>
  <c r="AY64" i="1"/>
  <c r="AW64" i="1"/>
  <c r="AU64" i="1"/>
  <c r="AQ64" i="1"/>
  <c r="AP30" i="1"/>
  <c r="H30" i="1"/>
  <c r="T30" i="1"/>
  <c r="V30" i="1"/>
  <c r="Z30" i="1"/>
  <c r="AB30" i="1"/>
  <c r="AL30" i="1"/>
  <c r="AN30" i="1"/>
  <c r="AR30" i="1"/>
  <c r="AT30" i="1"/>
  <c r="AV30" i="1"/>
  <c r="BH30" i="1"/>
  <c r="G64" i="1"/>
  <c r="I64" i="1"/>
  <c r="O64" i="1"/>
  <c r="Q64" i="1"/>
  <c r="S64" i="1"/>
  <c r="U64" i="1"/>
  <c r="AE64" i="1"/>
  <c r="AG64" i="1"/>
  <c r="AI64" i="1"/>
  <c r="BE30" i="1"/>
  <c r="BK55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J30" i="1"/>
  <c r="L30" i="1"/>
  <c r="N30" i="1"/>
  <c r="X30" i="1"/>
  <c r="AF30" i="1"/>
  <c r="AZ30" i="1"/>
  <c r="BD30" i="1"/>
  <c r="BK29" i="1"/>
  <c r="AZ64" i="1"/>
  <c r="AA64" i="1"/>
  <c r="W64" i="1"/>
  <c r="K64" i="1"/>
  <c r="BK49" i="1"/>
  <c r="P64" i="1"/>
  <c r="N64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1" i="1" l="1"/>
  <c r="R71" i="1"/>
  <c r="H71" i="1"/>
  <c r="AF71" i="1"/>
  <c r="AR71" i="1"/>
  <c r="AS71" i="1"/>
  <c r="AN71" i="1"/>
  <c r="X71" i="1"/>
  <c r="AP71" i="1"/>
  <c r="BD71" i="1"/>
  <c r="C71" i="1"/>
  <c r="BK30" i="1"/>
  <c r="BC71" i="1"/>
  <c r="BB71" i="1"/>
  <c r="AH71" i="1"/>
  <c r="D71" i="1"/>
  <c r="AC71" i="1"/>
  <c r="V71" i="1"/>
  <c r="AB71" i="1"/>
  <c r="Z71" i="1"/>
  <c r="BJ71" i="1"/>
  <c r="AX71" i="1"/>
  <c r="AD71" i="1"/>
  <c r="AM71" i="1"/>
  <c r="G71" i="1"/>
  <c r="S71" i="1"/>
  <c r="AU71" i="1"/>
  <c r="BG71" i="1"/>
  <c r="AL71" i="1"/>
  <c r="AO71" i="1"/>
  <c r="O71" i="1"/>
  <c r="AI71" i="1"/>
  <c r="AQ71" i="1"/>
  <c r="AW71" i="1"/>
  <c r="AK71" i="1"/>
  <c r="M71" i="1"/>
  <c r="AJ71" i="1"/>
  <c r="BH71" i="1"/>
  <c r="BI71" i="1"/>
  <c r="AV71" i="1"/>
  <c r="AA71" i="1"/>
  <c r="Y71" i="1"/>
  <c r="AT71" i="1"/>
  <c r="Q71" i="1"/>
  <c r="AG71" i="1"/>
  <c r="E71" i="1"/>
  <c r="K71" i="1"/>
  <c r="AZ71" i="1"/>
  <c r="U71" i="1"/>
  <c r="W71" i="1"/>
  <c r="AE71" i="1"/>
  <c r="BA71" i="1"/>
  <c r="BF71" i="1"/>
  <c r="F71" i="1"/>
  <c r="I71" i="1"/>
  <c r="BE71" i="1"/>
  <c r="N71" i="1"/>
  <c r="J71" i="1"/>
  <c r="AY71" i="1"/>
  <c r="L71" i="1"/>
  <c r="P71" i="1"/>
  <c r="BK71" i="1" l="1"/>
  <c r="BL71" i="1" s="1"/>
  <c r="BM71" i="1" l="1"/>
</calcChain>
</file>

<file path=xl/sharedStrings.xml><?xml version="1.0" encoding="utf-8"?>
<sst xmlns="http://schemas.openxmlformats.org/spreadsheetml/2006/main" count="147" uniqueCount="113">
  <si>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</si>
  <si>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</si>
  <si>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</si>
  <si>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</si>
  <si>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</si>
  <si>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</si>
  <si>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</si>
  <si>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</si>
  <si>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</si>
  <si>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</si>
  <si>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</si>
  <si>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</si>
  <si>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</si>
  <si>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</si>
  <si>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</si>
  <si>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</si>
  <si>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</si>
  <si>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</si>
  <si>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</si>
  <si>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</si>
  <si>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</si>
  <si>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</si>
  <si>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</si>
  <si>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</si>
  <si>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</si>
  <si>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</si>
  <si>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</si>
  <si>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</si>
  <si>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</si>
  <si>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</si>
  <si>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</si>
  <si>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</si>
  <si>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</si>
  <si>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</si>
  <si>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</si>
  <si>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</si>
  <si>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</si>
  <si>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</si>
  <si>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</si>
  <si>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</si>
  <si>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</si>
  <si>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</si>
  <si>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</si>
  <si>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</si>
  <si>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</si>
  <si>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</si>
  <si>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</si>
  <si>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</si>
  <si>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</si>
  <si>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</si>
  <si>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</si>
  <si>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</si>
  <si>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</si>
  <si>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</si>
  <si>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</si>
  <si>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</si>
  <si>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</si>
  <si>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</si>
  <si>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</si>
  <si>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</si>
  <si>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</si>
  <si>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</si>
  <si>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</si>
  <si>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</si>
  <si>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</si>
  <si>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</si>
  <si>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</si>
  <si>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</si>
  <si>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</si>
  <si>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</si>
  <si>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</si>
  <si>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</si>
  <si>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</si>
  <si>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</si>
  <si>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</si>
  <si>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</si>
  <si>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</si>
  <si>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</si>
  <si>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</si>
  <si>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</si>
  <si>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</si>
  <si>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</si>
  <si>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</si>
  <si>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</si>
  <si>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</si>
  <si>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</si>
  <si>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</si>
  <si>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</si>
  <si>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</si>
  <si>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</si>
  <si>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</si>
  <si>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</si>
  <si>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</si>
  <si>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</si>
  <si>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</si>
  <si>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</si>
  <si>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</si>
  <si>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</si>
  <si>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</si>
  <si>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</si>
  <si>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</si>
  <si>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</si>
  <si>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</si>
  <si>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</si>
  <si>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</si>
  <si>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</si>
  <si>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</si>
  <si>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</si>
  <si>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</si>
  <si>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SAMCO SMALL CAP FUND</t>
  </si>
  <si>
    <t>SAMCO MID CAP FUND</t>
  </si>
  <si>
    <t>SAMCO Mutual Fund: Average Net Assets Under Management (AAUM) as on MAY 2026 (All figures in Rs. Crore)</t>
  </si>
  <si>
    <t>Table showing State wise /Union Territory wise contribution to AAUM of category of schemes as on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</si>
</sst>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106">
    <xf numFmtId="0" fontId="0" fillId="0" borderId="0" xfId="0"/>
    <xf numFmtId="49" fontId="10" fillId="0" borderId="0" xfId="2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2" xfId="3" applyNumberFormat="1" applyFont="1" applyFill="1" applyBorder="1" applyAlignment="1">
      <alignment horizontal="center" wrapText="1"/>
    </xf>
    <xf numFmtId="0" fontId="5" fillId="0" borderId="3" xfId="3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Border="1" applyAlignment="1">
      <alignment wrapText="1"/>
    </xf>
    <xf numFmtId="2" fontId="5" fillId="0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Border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2" fontId="4" fillId="0" borderId="12" xfId="3" applyNumberFormat="1" applyFont="1" applyFill="1" applyBorder="1" applyAlignment="1">
      <alignment horizontal="center" vertical="top" wrapText="1"/>
    </xf>
    <xf numFmtId="2" fontId="4" fillId="0" borderId="13" xfId="3" applyNumberFormat="1" applyFont="1" applyFill="1" applyBorder="1" applyAlignment="1">
      <alignment horizontal="center" vertical="top" wrapText="1"/>
    </xf>
    <xf numFmtId="2" fontId="4" fillId="0" borderId="14" xfId="3" applyNumberFormat="1" applyFont="1" applyFill="1" applyBorder="1" applyAlignment="1">
      <alignment horizontal="center" vertical="top" wrapText="1"/>
    </xf>
    <xf numFmtId="2" fontId="4" fillId="0" borderId="9" xfId="3" applyNumberFormat="1" applyFont="1" applyFill="1" applyBorder="1" applyAlignment="1">
      <alignment horizontal="center" vertical="top" wrapText="1"/>
    </xf>
    <xf numFmtId="2" fontId="4" fillId="0" borderId="10" xfId="3" applyNumberFormat="1" applyFont="1" applyFill="1" applyBorder="1" applyAlignment="1">
      <alignment horizontal="center" vertical="top" wrapText="1"/>
    </xf>
    <xf numFmtId="2" fontId="4" fillId="0" borderId="11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wrapText="1"/>
    </xf>
    <xf numFmtId="2" fontId="4" fillId="0" borderId="16" xfId="3" applyNumberFormat="1" applyFont="1" applyFill="1" applyBorder="1" applyAlignment="1">
      <alignment horizontal="center" wrapText="1"/>
    </xf>
    <xf numFmtId="2" fontId="4" fillId="0" borderId="17" xfId="3" applyNumberFormat="1" applyFont="1" applyFill="1" applyBorder="1" applyAlignment="1">
      <alignment horizontal="center" wrapText="1"/>
    </xf>
    <xf numFmtId="3" fontId="4" fillId="0" borderId="18" xfId="3" applyNumberFormat="1" applyFont="1" applyFill="1" applyBorder="1" applyAlignment="1">
      <alignment horizontal="center"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3" fontId="4" fillId="0" borderId="20" xfId="3" applyNumberFormat="1" applyFont="1" applyFill="1" applyBorder="1" applyAlignment="1">
      <alignment horizontal="center" vertic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49" fontId="10" fillId="0" borderId="22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2" fontId="3" fillId="0" borderId="15" xfId="3" applyNumberFormat="1" applyFont="1" applyFill="1" applyBorder="1" applyAlignment="1">
      <alignment horizontal="center" vertical="top" wrapText="1"/>
    </xf>
    <xf numFmtId="2" fontId="3" fillId="0" borderId="16" xfId="3" applyNumberFormat="1" applyFont="1" applyFill="1" applyBorder="1" applyAlignment="1">
      <alignment horizontal="center" vertical="top" wrapText="1"/>
    </xf>
    <xf numFmtId="2" fontId="3" fillId="0" borderId="17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vertical="top" wrapText="1"/>
    </xf>
    <xf numFmtId="2" fontId="4" fillId="0" borderId="16" xfId="3" applyNumberFormat="1" applyFont="1" applyFill="1" applyBorder="1" applyAlignment="1">
      <alignment horizontal="center" vertical="top" wrapText="1"/>
    </xf>
    <xf numFmtId="2" fontId="4" fillId="0" borderId="17" xfId="3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0" fillId="0" borderId="8" xfId="0" applyNumberFormat="1" applyBorder="1" applyAlignment="1">
      <alignment wrapText="1"/>
    </xf>
    <xf numFmtId="164" fontId="0" fillId="0" borderId="2" xfId="1" applyNumberFormat="1" applyFont="1" applyBorder="1"/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8"/>
  <sheetViews>
    <sheetView tabSelected="1" zoomScaleNormal="100" workbookViewId="0"/>
  </sheetViews>
  <sheetFormatPr defaultColWidth="9.140625" defaultRowHeight="15" x14ac:dyDescent="0.25"/>
  <cols>
    <col min="1" max="1" width="8.28515625" style="6" customWidth="1"/>
    <col min="2" max="2" width="63.5703125" style="6" bestFit="1" customWidth="1"/>
    <col min="3" max="62" width="9.5703125" style="6" customWidth="1"/>
    <col min="63" max="63" width="17" style="7" customWidth="1"/>
    <col min="64" max="65" width="10.7109375" style="6" bestFit="1" customWidth="1"/>
    <col min="66" max="66" width="9.140625" style="6"/>
    <col min="67" max="67" width="9.140625" style="51"/>
    <col min="68" max="16384" width="9.140625" style="6"/>
  </cols>
  <sheetData>
    <row r="1" spans="1:67" ht="15" customHeight="1" thickBot="1" x14ac:dyDescent="0.3">
      <c r="B1" s="1"/>
    </row>
    <row r="2" spans="1:67" ht="15.75" customHeight="1" thickBot="1" x14ac:dyDescent="0.3">
      <c r="A2" s="90" t="s">
        <v>0</v>
      </c>
      <c r="B2" s="92" t="s">
        <v>1</v>
      </c>
      <c r="C2" s="95" t="s">
        <v>111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7"/>
    </row>
    <row r="3" spans="1:67" ht="18.75" thickBot="1" x14ac:dyDescent="0.3">
      <c r="A3" s="91"/>
      <c r="B3" s="93"/>
      <c r="C3" s="98" t="s"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  <c r="W3" s="98" t="s">
        <v>3</v>
      </c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100"/>
      <c r="AQ3" s="98" t="s">
        <v>4</v>
      </c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100"/>
      <c r="BK3" s="87" t="s">
        <v>30</v>
      </c>
    </row>
    <row r="4" spans="1:67" ht="18.75" thickBot="1" x14ac:dyDescent="0.4">
      <c r="A4" s="91"/>
      <c r="B4" s="93"/>
      <c r="C4" s="84" t="s">
        <v>49</v>
      </c>
      <c r="D4" s="85"/>
      <c r="E4" s="85"/>
      <c r="F4" s="85"/>
      <c r="G4" s="85"/>
      <c r="H4" s="85"/>
      <c r="I4" s="85"/>
      <c r="J4" s="85"/>
      <c r="K4" s="85"/>
      <c r="L4" s="86"/>
      <c r="M4" s="84" t="s">
        <v>50</v>
      </c>
      <c r="N4" s="85"/>
      <c r="O4" s="85"/>
      <c r="P4" s="85"/>
      <c r="Q4" s="85"/>
      <c r="R4" s="85"/>
      <c r="S4" s="85"/>
      <c r="T4" s="85"/>
      <c r="U4" s="85"/>
      <c r="V4" s="86"/>
      <c r="W4" s="84" t="s">
        <v>49</v>
      </c>
      <c r="X4" s="85"/>
      <c r="Y4" s="85"/>
      <c r="Z4" s="85"/>
      <c r="AA4" s="85"/>
      <c r="AB4" s="85"/>
      <c r="AC4" s="85"/>
      <c r="AD4" s="85"/>
      <c r="AE4" s="85"/>
      <c r="AF4" s="86"/>
      <c r="AG4" s="84" t="s">
        <v>50</v>
      </c>
      <c r="AH4" s="85"/>
      <c r="AI4" s="85"/>
      <c r="AJ4" s="85"/>
      <c r="AK4" s="85"/>
      <c r="AL4" s="85"/>
      <c r="AM4" s="85"/>
      <c r="AN4" s="85"/>
      <c r="AO4" s="85"/>
      <c r="AP4" s="86"/>
      <c r="AQ4" s="84" t="s">
        <v>49</v>
      </c>
      <c r="AR4" s="85"/>
      <c r="AS4" s="85"/>
      <c r="AT4" s="85"/>
      <c r="AU4" s="85"/>
      <c r="AV4" s="85"/>
      <c r="AW4" s="85"/>
      <c r="AX4" s="85"/>
      <c r="AY4" s="85"/>
      <c r="AZ4" s="86"/>
      <c r="BA4" s="84" t="s">
        <v>50</v>
      </c>
      <c r="BB4" s="85"/>
      <c r="BC4" s="85"/>
      <c r="BD4" s="85"/>
      <c r="BE4" s="85"/>
      <c r="BF4" s="85"/>
      <c r="BG4" s="85"/>
      <c r="BH4" s="85"/>
      <c r="BI4" s="85"/>
      <c r="BJ4" s="86"/>
      <c r="BK4" s="88"/>
    </row>
    <row r="5" spans="1:67" ht="18" customHeight="1" x14ac:dyDescent="0.25">
      <c r="A5" s="91"/>
      <c r="B5" s="93"/>
      <c r="C5" s="81" t="s">
        <v>5</v>
      </c>
      <c r="D5" s="82"/>
      <c r="E5" s="82"/>
      <c r="F5" s="82"/>
      <c r="G5" s="83"/>
      <c r="H5" s="78" t="s">
        <v>6</v>
      </c>
      <c r="I5" s="79"/>
      <c r="J5" s="79"/>
      <c r="K5" s="79"/>
      <c r="L5" s="80"/>
      <c r="M5" s="81" t="s">
        <v>5</v>
      </c>
      <c r="N5" s="82"/>
      <c r="O5" s="82"/>
      <c r="P5" s="82"/>
      <c r="Q5" s="83"/>
      <c r="R5" s="78" t="s">
        <v>6</v>
      </c>
      <c r="S5" s="79"/>
      <c r="T5" s="79"/>
      <c r="U5" s="79"/>
      <c r="V5" s="80"/>
      <c r="W5" s="81" t="s">
        <v>5</v>
      </c>
      <c r="X5" s="82"/>
      <c r="Y5" s="82"/>
      <c r="Z5" s="82"/>
      <c r="AA5" s="83"/>
      <c r="AB5" s="78" t="s">
        <v>6</v>
      </c>
      <c r="AC5" s="79"/>
      <c r="AD5" s="79"/>
      <c r="AE5" s="79"/>
      <c r="AF5" s="80"/>
      <c r="AG5" s="81" t="s">
        <v>5</v>
      </c>
      <c r="AH5" s="82"/>
      <c r="AI5" s="82"/>
      <c r="AJ5" s="82"/>
      <c r="AK5" s="83"/>
      <c r="AL5" s="78" t="s">
        <v>6</v>
      </c>
      <c r="AM5" s="79"/>
      <c r="AN5" s="79"/>
      <c r="AO5" s="79"/>
      <c r="AP5" s="80"/>
      <c r="AQ5" s="81" t="s">
        <v>5</v>
      </c>
      <c r="AR5" s="82"/>
      <c r="AS5" s="82"/>
      <c r="AT5" s="82"/>
      <c r="AU5" s="83"/>
      <c r="AV5" s="78" t="s">
        <v>6</v>
      </c>
      <c r="AW5" s="79"/>
      <c r="AX5" s="79"/>
      <c r="AY5" s="79"/>
      <c r="AZ5" s="80"/>
      <c r="BA5" s="81" t="s">
        <v>5</v>
      </c>
      <c r="BB5" s="82"/>
      <c r="BC5" s="82"/>
      <c r="BD5" s="82"/>
      <c r="BE5" s="83"/>
      <c r="BF5" s="78" t="s">
        <v>6</v>
      </c>
      <c r="BG5" s="79"/>
      <c r="BH5" s="79"/>
      <c r="BI5" s="79"/>
      <c r="BJ5" s="80"/>
      <c r="BK5" s="88"/>
    </row>
    <row r="6" spans="1:67" ht="15.75" x14ac:dyDescent="0.3">
      <c r="A6" s="91"/>
      <c r="B6" s="94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9"/>
    </row>
    <row r="7" spans="1:67" ht="18" x14ac:dyDescent="0.3">
      <c r="A7" s="53" t="s">
        <v>46</v>
      </c>
      <c r="B7" s="52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6"/>
    </row>
    <row r="8" spans="1:67" ht="15.75" x14ac:dyDescent="0.3">
      <c r="A8" s="54" t="s">
        <v>7</v>
      </c>
      <c r="B8" s="57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8"/>
    </row>
    <row r="9" spans="1:67" s="13" customFormat="1" x14ac:dyDescent="0.25">
      <c r="A9" s="54"/>
      <c r="B9" s="59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8"/>
    </row>
    <row r="10" spans="1:67" s="13" customFormat="1" x14ac:dyDescent="0.25">
      <c r="A10" s="54"/>
      <c r="B10" s="59" t="s">
        <v>98</v>
      </c>
      <c r="C10" s="9">
        <v>0</v>
      </c>
      <c r="D10" s="10">
        <v>0.37178065999999999</v>
      </c>
      <c r="E10" s="10">
        <v>0</v>
      </c>
      <c r="F10" s="10">
        <v>0</v>
      </c>
      <c r="G10" s="11">
        <v>0</v>
      </c>
      <c r="H10" s="9">
        <v>0.33460426999999998</v>
      </c>
      <c r="I10" s="10">
        <v>2.6928661900000002</v>
      </c>
      <c r="J10" s="10">
        <v>0</v>
      </c>
      <c r="K10" s="10">
        <v>0</v>
      </c>
      <c r="L10" s="11">
        <v>0.62232388000000005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0.24006234000000001</v>
      </c>
      <c r="S10" s="10">
        <v>0</v>
      </c>
      <c r="T10" s="10">
        <v>0</v>
      </c>
      <c r="U10" s="10">
        <v>0</v>
      </c>
      <c r="V10" s="11">
        <v>7.5955560000000005E-2</v>
      </c>
      <c r="W10" s="9">
        <v>9.7999999999999993E-7</v>
      </c>
      <c r="X10" s="10">
        <v>0</v>
      </c>
      <c r="Y10" s="10">
        <v>0</v>
      </c>
      <c r="Z10" s="10">
        <v>0</v>
      </c>
      <c r="AA10" s="11">
        <v>0</v>
      </c>
      <c r="AB10" s="9">
        <v>4.8441909999999998E-2</v>
      </c>
      <c r="AC10" s="10">
        <v>0.21827529000000001</v>
      </c>
      <c r="AD10" s="10">
        <v>0</v>
      </c>
      <c r="AE10" s="10">
        <v>0</v>
      </c>
      <c r="AF10" s="11">
        <v>0.79156353000000002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2.0016340000000001E-2</v>
      </c>
      <c r="AM10" s="10">
        <v>1.4699999999999999E-6</v>
      </c>
      <c r="AN10" s="10">
        <v>0</v>
      </c>
      <c r="AO10" s="10">
        <v>0</v>
      </c>
      <c r="AP10" s="11">
        <v>4.7641000000000003E-3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2.4476810800000002</v>
      </c>
      <c r="AW10" s="10">
        <v>2.8426693099999998</v>
      </c>
      <c r="AX10" s="10">
        <v>0</v>
      </c>
      <c r="AY10" s="10">
        <v>9.3711279999999994E-2</v>
      </c>
      <c r="AZ10" s="11">
        <v>13.7589326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1.12422209</v>
      </c>
      <c r="BG10" s="10">
        <v>9.1968389999999997E-2</v>
      </c>
      <c r="BH10" s="10">
        <v>0</v>
      </c>
      <c r="BI10" s="10">
        <v>0</v>
      </c>
      <c r="BJ10" s="11">
        <v>2.4220570600000002</v>
      </c>
      <c r="BK10" s="12">
        <f>SUM(C10:BJ10)</f>
        <v>28.201898330000002</v>
      </c>
      <c r="BO10" s="48"/>
    </row>
    <row r="11" spans="1:67" s="18" customFormat="1" x14ac:dyDescent="0.25">
      <c r="A11" s="54"/>
      <c r="B11" s="60" t="s">
        <v>9</v>
      </c>
      <c r="C11" s="14">
        <f t="shared" ref="C11:AH11" si="0">SUM(C9:C10)</f>
        <v>0</v>
      </c>
      <c r="D11" s="15">
        <f t="shared" si="0"/>
        <v>0.37178065999999999</v>
      </c>
      <c r="E11" s="15">
        <f t="shared" si="0"/>
        <v>0</v>
      </c>
      <c r="F11" s="15">
        <f t="shared" si="0"/>
        <v>0</v>
      </c>
      <c r="G11" s="16">
        <f t="shared" si="0"/>
        <v>0</v>
      </c>
      <c r="H11" s="14">
        <f t="shared" si="0"/>
        <v>0.33460426999999998</v>
      </c>
      <c r="I11" s="15">
        <f t="shared" si="0"/>
        <v>2.6928661900000002</v>
      </c>
      <c r="J11" s="15">
        <f t="shared" si="0"/>
        <v>0</v>
      </c>
      <c r="K11" s="15">
        <f t="shared" si="0"/>
        <v>0</v>
      </c>
      <c r="L11" s="16">
        <f t="shared" si="0"/>
        <v>0.62232388000000005</v>
      </c>
      <c r="M11" s="14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6">
        <f t="shared" si="0"/>
        <v>0</v>
      </c>
      <c r="R11" s="14">
        <f t="shared" si="0"/>
        <v>0.24006234000000001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6">
        <f t="shared" si="0"/>
        <v>7.5955560000000005E-2</v>
      </c>
      <c r="W11" s="14">
        <f t="shared" si="0"/>
        <v>9.7999999999999993E-7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14">
        <f t="shared" si="0"/>
        <v>4.8441909999999998E-2</v>
      </c>
      <c r="AC11" s="15">
        <f t="shared" si="0"/>
        <v>0.21827529000000001</v>
      </c>
      <c r="AD11" s="15">
        <f t="shared" si="0"/>
        <v>0</v>
      </c>
      <c r="AE11" s="15">
        <f t="shared" si="0"/>
        <v>0</v>
      </c>
      <c r="AF11" s="16">
        <f t="shared" si="0"/>
        <v>0.79156353000000002</v>
      </c>
      <c r="AG11" s="14">
        <f t="shared" si="0"/>
        <v>0</v>
      </c>
      <c r="AH11" s="15">
        <f t="shared" si="0"/>
        <v>0</v>
      </c>
      <c r="AI11" s="15">
        <f t="shared" ref="AI11:BK11" si="1">SUM(AI9:AI10)</f>
        <v>0</v>
      </c>
      <c r="AJ11" s="15">
        <f t="shared" si="1"/>
        <v>0</v>
      </c>
      <c r="AK11" s="16">
        <f t="shared" si="1"/>
        <v>0</v>
      </c>
      <c r="AL11" s="14">
        <f t="shared" si="1"/>
        <v>2.0016340000000001E-2</v>
      </c>
      <c r="AM11" s="15">
        <f t="shared" si="1"/>
        <v>1.4699999999999999E-6</v>
      </c>
      <c r="AN11" s="15">
        <f t="shared" si="1"/>
        <v>0</v>
      </c>
      <c r="AO11" s="15">
        <f t="shared" si="1"/>
        <v>0</v>
      </c>
      <c r="AP11" s="16">
        <f t="shared" si="1"/>
        <v>4.7641000000000003E-3</v>
      </c>
      <c r="AQ11" s="14">
        <f t="shared" si="1"/>
        <v>0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6">
        <f t="shared" si="1"/>
        <v>0</v>
      </c>
      <c r="AV11" s="14">
        <f t="shared" si="1"/>
        <v>2.4476810800000002</v>
      </c>
      <c r="AW11" s="15">
        <f t="shared" si="1"/>
        <v>2.8426693099999998</v>
      </c>
      <c r="AX11" s="15">
        <f t="shared" si="1"/>
        <v>0</v>
      </c>
      <c r="AY11" s="15">
        <f t="shared" si="1"/>
        <v>9.3711279999999994E-2</v>
      </c>
      <c r="AZ11" s="16">
        <f t="shared" si="1"/>
        <v>13.7589326</v>
      </c>
      <c r="BA11" s="14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0</v>
      </c>
      <c r="BE11" s="16">
        <f t="shared" si="1"/>
        <v>0</v>
      </c>
      <c r="BF11" s="14">
        <f t="shared" si="1"/>
        <v>1.12422209</v>
      </c>
      <c r="BG11" s="15">
        <f t="shared" si="1"/>
        <v>9.1968389999999997E-2</v>
      </c>
      <c r="BH11" s="15">
        <f t="shared" si="1"/>
        <v>0</v>
      </c>
      <c r="BI11" s="15">
        <f t="shared" si="1"/>
        <v>0</v>
      </c>
      <c r="BJ11" s="16">
        <f t="shared" si="1"/>
        <v>2.4220570600000002</v>
      </c>
      <c r="BK11" s="17">
        <f t="shared" si="1"/>
        <v>28.201898330000002</v>
      </c>
      <c r="BO11" s="50"/>
    </row>
    <row r="12" spans="1:67" ht="15" customHeight="1" x14ac:dyDescent="0.2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3"/>
    </row>
    <row r="13" spans="1:67" s="18" customFormat="1" x14ac:dyDescent="0.25">
      <c r="A13" s="54" t="s">
        <v>10</v>
      </c>
      <c r="B13" s="57" t="s">
        <v>11</v>
      </c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14"/>
      <c r="AR13" s="15"/>
      <c r="AS13" s="15"/>
      <c r="AT13" s="15"/>
      <c r="AU13" s="16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7"/>
      <c r="BO13" s="50"/>
    </row>
    <row r="14" spans="1:67" s="13" customFormat="1" x14ac:dyDescent="0.25">
      <c r="A14" s="54"/>
      <c r="B14" s="59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8"/>
    </row>
    <row r="15" spans="1:67" s="18" customFormat="1" x14ac:dyDescent="0.25">
      <c r="A15" s="54"/>
      <c r="B15" s="60" t="s">
        <v>12</v>
      </c>
      <c r="C15" s="14">
        <f>SUM(C14)</f>
        <v>0</v>
      </c>
      <c r="D15" s="15">
        <f>SUM(D14)</f>
        <v>0</v>
      </c>
      <c r="E15" s="15">
        <f>SUM(E14)</f>
        <v>0</v>
      </c>
      <c r="F15" s="15">
        <f>SUM(F14)</f>
        <v>0</v>
      </c>
      <c r="G15" s="16">
        <f>SUM(G14)</f>
        <v>0</v>
      </c>
      <c r="H15" s="14">
        <f t="shared" ref="H15:BK15" si="2">SUM(H14)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6">
        <f t="shared" si="2"/>
        <v>0</v>
      </c>
      <c r="M15" s="14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6">
        <f t="shared" si="2"/>
        <v>0</v>
      </c>
      <c r="R15" s="14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6">
        <f t="shared" si="2"/>
        <v>0</v>
      </c>
      <c r="W15" s="14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6">
        <f t="shared" si="2"/>
        <v>0</v>
      </c>
      <c r="AB15" s="14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6">
        <f t="shared" si="2"/>
        <v>0</v>
      </c>
      <c r="AG15" s="14">
        <f t="shared" si="2"/>
        <v>0</v>
      </c>
      <c r="AH15" s="15">
        <f t="shared" si="2"/>
        <v>0</v>
      </c>
      <c r="AI15" s="15">
        <f t="shared" si="2"/>
        <v>0</v>
      </c>
      <c r="AJ15" s="15">
        <f t="shared" si="2"/>
        <v>0</v>
      </c>
      <c r="AK15" s="16">
        <f t="shared" si="2"/>
        <v>0</v>
      </c>
      <c r="AL15" s="14">
        <f t="shared" si="2"/>
        <v>0</v>
      </c>
      <c r="AM15" s="15">
        <f t="shared" si="2"/>
        <v>0</v>
      </c>
      <c r="AN15" s="15">
        <f t="shared" si="2"/>
        <v>0</v>
      </c>
      <c r="AO15" s="15">
        <f t="shared" si="2"/>
        <v>0</v>
      </c>
      <c r="AP15" s="16">
        <f t="shared" si="2"/>
        <v>0</v>
      </c>
      <c r="AQ15" s="14">
        <f t="shared" si="2"/>
        <v>0</v>
      </c>
      <c r="AR15" s="15">
        <f t="shared" si="2"/>
        <v>0</v>
      </c>
      <c r="AS15" s="15">
        <f t="shared" si="2"/>
        <v>0</v>
      </c>
      <c r="AT15" s="15">
        <f t="shared" si="2"/>
        <v>0</v>
      </c>
      <c r="AU15" s="16">
        <f t="shared" si="2"/>
        <v>0</v>
      </c>
      <c r="AV15" s="14">
        <f t="shared" si="2"/>
        <v>0</v>
      </c>
      <c r="AW15" s="15">
        <f t="shared" si="2"/>
        <v>0</v>
      </c>
      <c r="AX15" s="15">
        <f t="shared" si="2"/>
        <v>0</v>
      </c>
      <c r="AY15" s="15">
        <f t="shared" si="2"/>
        <v>0</v>
      </c>
      <c r="AZ15" s="16">
        <f t="shared" si="2"/>
        <v>0</v>
      </c>
      <c r="BA15" s="14">
        <f t="shared" si="2"/>
        <v>0</v>
      </c>
      <c r="BB15" s="15">
        <f t="shared" si="2"/>
        <v>0</v>
      </c>
      <c r="BC15" s="15">
        <f t="shared" si="2"/>
        <v>0</v>
      </c>
      <c r="BD15" s="15">
        <f t="shared" si="2"/>
        <v>0</v>
      </c>
      <c r="BE15" s="16">
        <f t="shared" si="2"/>
        <v>0</v>
      </c>
      <c r="BF15" s="14">
        <f t="shared" si="2"/>
        <v>0</v>
      </c>
      <c r="BG15" s="15">
        <f t="shared" si="2"/>
        <v>0</v>
      </c>
      <c r="BH15" s="15">
        <f t="shared" si="2"/>
        <v>0</v>
      </c>
      <c r="BI15" s="15">
        <f t="shared" si="2"/>
        <v>0</v>
      </c>
      <c r="BJ15" s="16">
        <f t="shared" si="2"/>
        <v>0</v>
      </c>
      <c r="BK15" s="16">
        <f t="shared" si="2"/>
        <v>0</v>
      </c>
      <c r="BO15" s="50"/>
    </row>
    <row r="16" spans="1:67" ht="15" customHeight="1" x14ac:dyDescent="0.2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3"/>
    </row>
    <row r="17" spans="1:67" s="13" customFormat="1" x14ac:dyDescent="0.25">
      <c r="A17" s="54" t="s">
        <v>13</v>
      </c>
      <c r="B17" s="57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8"/>
    </row>
    <row r="18" spans="1:67" s="13" customFormat="1" x14ac:dyDescent="0.25">
      <c r="A18" s="54"/>
      <c r="B18" s="59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8"/>
    </row>
    <row r="19" spans="1:67" s="18" customFormat="1" x14ac:dyDescent="0.25">
      <c r="A19" s="54"/>
      <c r="B19" s="60" t="s">
        <v>15</v>
      </c>
      <c r="C19" s="14">
        <f t="shared" ref="C19:AH19" si="4">SUM(C18:C18)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  <c r="U19" s="14">
        <f t="shared" si="4"/>
        <v>0</v>
      </c>
      <c r="V19" s="14">
        <f t="shared" si="4"/>
        <v>0</v>
      </c>
      <c r="W19" s="14">
        <f t="shared" si="4"/>
        <v>0</v>
      </c>
      <c r="X19" s="14">
        <f t="shared" si="4"/>
        <v>0</v>
      </c>
      <c r="Y19" s="14">
        <f t="shared" si="4"/>
        <v>0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0</v>
      </c>
      <c r="AH19" s="14">
        <f t="shared" si="4"/>
        <v>0</v>
      </c>
      <c r="AI19" s="14">
        <f t="shared" ref="AI19:BK19" si="5">SUM(AI18:AI18)</f>
        <v>0</v>
      </c>
      <c r="AJ19" s="14">
        <f t="shared" si="5"/>
        <v>0</v>
      </c>
      <c r="AK19" s="14">
        <f t="shared" si="5"/>
        <v>0</v>
      </c>
      <c r="AL19" s="14">
        <f t="shared" si="5"/>
        <v>0</v>
      </c>
      <c r="AM19" s="14">
        <f t="shared" si="5"/>
        <v>0</v>
      </c>
      <c r="AN19" s="14">
        <f t="shared" si="5"/>
        <v>0</v>
      </c>
      <c r="AO19" s="14">
        <f t="shared" si="5"/>
        <v>0</v>
      </c>
      <c r="AP19" s="14">
        <f t="shared" si="5"/>
        <v>0</v>
      </c>
      <c r="AQ19" s="14">
        <f t="shared" si="5"/>
        <v>0</v>
      </c>
      <c r="AR19" s="14">
        <f t="shared" si="5"/>
        <v>0</v>
      </c>
      <c r="AS19" s="14">
        <f t="shared" si="5"/>
        <v>0</v>
      </c>
      <c r="AT19" s="14">
        <f t="shared" si="5"/>
        <v>0</v>
      </c>
      <c r="AU19" s="14">
        <f t="shared" si="5"/>
        <v>0</v>
      </c>
      <c r="AV19" s="14">
        <f t="shared" si="5"/>
        <v>0</v>
      </c>
      <c r="AW19" s="14">
        <f t="shared" si="5"/>
        <v>0</v>
      </c>
      <c r="AX19" s="14">
        <f t="shared" si="5"/>
        <v>0</v>
      </c>
      <c r="AY19" s="14">
        <f t="shared" si="5"/>
        <v>0</v>
      </c>
      <c r="AZ19" s="14">
        <f t="shared" si="5"/>
        <v>0</v>
      </c>
      <c r="BA19" s="14">
        <f t="shared" si="5"/>
        <v>0</v>
      </c>
      <c r="BB19" s="14">
        <f t="shared" si="5"/>
        <v>0</v>
      </c>
      <c r="BC19" s="14">
        <f t="shared" si="5"/>
        <v>0</v>
      </c>
      <c r="BD19" s="14">
        <f t="shared" si="5"/>
        <v>0</v>
      </c>
      <c r="BE19" s="14">
        <f t="shared" si="5"/>
        <v>0</v>
      </c>
      <c r="BF19" s="14">
        <f t="shared" si="5"/>
        <v>0</v>
      </c>
      <c r="BG19" s="14">
        <f t="shared" si="5"/>
        <v>0</v>
      </c>
      <c r="BH19" s="14">
        <f t="shared" si="5"/>
        <v>0</v>
      </c>
      <c r="BI19" s="14">
        <f t="shared" si="5"/>
        <v>0</v>
      </c>
      <c r="BJ19" s="14">
        <f t="shared" si="5"/>
        <v>0</v>
      </c>
      <c r="BK19" s="17">
        <f t="shared" si="5"/>
        <v>0</v>
      </c>
      <c r="BO19" s="50"/>
    </row>
    <row r="20" spans="1:67" ht="15" customHeight="1" x14ac:dyDescent="0.2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3"/>
    </row>
    <row r="21" spans="1:67" s="13" customFormat="1" x14ac:dyDescent="0.25">
      <c r="A21" s="54" t="s">
        <v>31</v>
      </c>
      <c r="B21" s="64" t="s">
        <v>32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O21" s="48"/>
    </row>
    <row r="22" spans="1:67" s="13" customFormat="1" x14ac:dyDescent="0.25">
      <c r="A22" s="54"/>
      <c r="B22" s="59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8"/>
    </row>
    <row r="23" spans="1:67" s="18" customFormat="1" x14ac:dyDescent="0.25">
      <c r="A23" s="54"/>
      <c r="B23" s="60" t="s">
        <v>34</v>
      </c>
      <c r="C23" s="14">
        <v>0</v>
      </c>
      <c r="D23" s="15">
        <v>0</v>
      </c>
      <c r="E23" s="15">
        <v>0</v>
      </c>
      <c r="F23" s="15">
        <v>0</v>
      </c>
      <c r="G23" s="16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6">
        <v>0</v>
      </c>
      <c r="R23" s="14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4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6">
        <v>0</v>
      </c>
      <c r="AL23" s="14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0</v>
      </c>
      <c r="AR23" s="15">
        <v>0</v>
      </c>
      <c r="AS23" s="15">
        <v>0</v>
      </c>
      <c r="AT23" s="15">
        <v>0</v>
      </c>
      <c r="AU23" s="16">
        <v>0</v>
      </c>
      <c r="AV23" s="14">
        <v>0</v>
      </c>
      <c r="AW23" s="15">
        <v>0</v>
      </c>
      <c r="AX23" s="15">
        <v>0</v>
      </c>
      <c r="AY23" s="15">
        <v>0</v>
      </c>
      <c r="AZ23" s="16">
        <v>0</v>
      </c>
      <c r="BA23" s="14">
        <v>0</v>
      </c>
      <c r="BB23" s="15">
        <v>0</v>
      </c>
      <c r="BC23" s="15">
        <v>0</v>
      </c>
      <c r="BD23" s="15">
        <v>0</v>
      </c>
      <c r="BE23" s="16">
        <v>0</v>
      </c>
      <c r="BF23" s="14">
        <v>0</v>
      </c>
      <c r="BG23" s="15">
        <v>0</v>
      </c>
      <c r="BH23" s="15">
        <v>0</v>
      </c>
      <c r="BI23" s="15">
        <v>0</v>
      </c>
      <c r="BJ23" s="16">
        <v>0</v>
      </c>
      <c r="BK23" s="17">
        <v>0</v>
      </c>
      <c r="BO23" s="50"/>
    </row>
    <row r="24" spans="1:67" s="13" customFormat="1" x14ac:dyDescent="0.25">
      <c r="A24" s="54" t="s">
        <v>35</v>
      </c>
      <c r="B24" s="64" t="s">
        <v>36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O24" s="48"/>
    </row>
    <row r="25" spans="1:67" s="13" customFormat="1" x14ac:dyDescent="0.25">
      <c r="A25" s="54"/>
      <c r="B25" s="59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8"/>
    </row>
    <row r="26" spans="1:67" s="18" customFormat="1" x14ac:dyDescent="0.25">
      <c r="A26" s="54"/>
      <c r="B26" s="60" t="s">
        <v>37</v>
      </c>
      <c r="C26" s="14">
        <v>0</v>
      </c>
      <c r="D26" s="15">
        <v>0</v>
      </c>
      <c r="E26" s="15">
        <v>0</v>
      </c>
      <c r="F26" s="15">
        <v>0</v>
      </c>
      <c r="G26" s="16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6">
        <v>0</v>
      </c>
      <c r="R26" s="14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6">
        <v>0</v>
      </c>
      <c r="AB26" s="14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6">
        <v>0</v>
      </c>
      <c r="AL26" s="14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0</v>
      </c>
      <c r="AR26" s="15">
        <v>0</v>
      </c>
      <c r="AS26" s="15">
        <v>0</v>
      </c>
      <c r="AT26" s="15">
        <v>0</v>
      </c>
      <c r="AU26" s="16">
        <v>0</v>
      </c>
      <c r="AV26" s="14">
        <v>0</v>
      </c>
      <c r="AW26" s="15">
        <v>0</v>
      </c>
      <c r="AX26" s="15">
        <v>0</v>
      </c>
      <c r="AY26" s="15">
        <v>0</v>
      </c>
      <c r="AZ26" s="16">
        <v>0</v>
      </c>
      <c r="BA26" s="14">
        <v>0</v>
      </c>
      <c r="BB26" s="15">
        <v>0</v>
      </c>
      <c r="BC26" s="15">
        <v>0</v>
      </c>
      <c r="BD26" s="15">
        <v>0</v>
      </c>
      <c r="BE26" s="16">
        <v>0</v>
      </c>
      <c r="BF26" s="14">
        <v>0</v>
      </c>
      <c r="BG26" s="15">
        <v>0</v>
      </c>
      <c r="BH26" s="15">
        <v>0</v>
      </c>
      <c r="BI26" s="15">
        <v>0</v>
      </c>
      <c r="BJ26" s="16">
        <v>0</v>
      </c>
      <c r="BK26" s="17">
        <v>0</v>
      </c>
      <c r="BO26" s="50"/>
    </row>
    <row r="27" spans="1:67" s="18" customFormat="1" x14ac:dyDescent="0.25">
      <c r="A27" s="54" t="s">
        <v>16</v>
      </c>
      <c r="B27" s="57" t="s">
        <v>17</v>
      </c>
      <c r="C27" s="14"/>
      <c r="D27" s="15"/>
      <c r="E27" s="15"/>
      <c r="F27" s="15"/>
      <c r="G27" s="16"/>
      <c r="H27" s="14"/>
      <c r="I27" s="15"/>
      <c r="J27" s="15"/>
      <c r="K27" s="15"/>
      <c r="L27" s="16"/>
      <c r="M27" s="14"/>
      <c r="N27" s="15"/>
      <c r="O27" s="15"/>
      <c r="P27" s="15"/>
      <c r="Q27" s="16"/>
      <c r="R27" s="14"/>
      <c r="S27" s="15"/>
      <c r="T27" s="15"/>
      <c r="U27" s="15"/>
      <c r="V27" s="16"/>
      <c r="W27" s="14"/>
      <c r="X27" s="15"/>
      <c r="Y27" s="15"/>
      <c r="Z27" s="15"/>
      <c r="AA27" s="16"/>
      <c r="AB27" s="14"/>
      <c r="AC27" s="15"/>
      <c r="AD27" s="15"/>
      <c r="AE27" s="15"/>
      <c r="AF27" s="16"/>
      <c r="AG27" s="14"/>
      <c r="AH27" s="15"/>
      <c r="AI27" s="15"/>
      <c r="AJ27" s="15"/>
      <c r="AK27" s="16"/>
      <c r="AL27" s="14"/>
      <c r="AM27" s="15"/>
      <c r="AN27" s="15"/>
      <c r="AO27" s="15"/>
      <c r="AP27" s="16"/>
      <c r="AQ27" s="14"/>
      <c r="AR27" s="15"/>
      <c r="AS27" s="15"/>
      <c r="AT27" s="15"/>
      <c r="AU27" s="16"/>
      <c r="AV27" s="14"/>
      <c r="AW27" s="15"/>
      <c r="AX27" s="15"/>
      <c r="AY27" s="15"/>
      <c r="AZ27" s="16"/>
      <c r="BA27" s="14"/>
      <c r="BB27" s="15"/>
      <c r="BC27" s="15"/>
      <c r="BD27" s="15"/>
      <c r="BE27" s="16"/>
      <c r="BF27" s="14"/>
      <c r="BG27" s="15"/>
      <c r="BH27" s="15"/>
      <c r="BI27" s="15"/>
      <c r="BJ27" s="16"/>
      <c r="BK27" s="17"/>
      <c r="BO27" s="50"/>
    </row>
    <row r="28" spans="1:67" s="13" customFormat="1" x14ac:dyDescent="0.25">
      <c r="A28" s="54"/>
      <c r="B28" s="65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8"/>
    </row>
    <row r="29" spans="1:67" s="18" customFormat="1" x14ac:dyDescent="0.25">
      <c r="A29" s="54"/>
      <c r="B29" s="60" t="s">
        <v>18</v>
      </c>
      <c r="C29" s="14">
        <f t="shared" ref="C29:AH29" si="6">SUM(C28:C28)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6">
        <f t="shared" si="6"/>
        <v>0</v>
      </c>
      <c r="H29" s="14">
        <f t="shared" si="6"/>
        <v>0</v>
      </c>
      <c r="I29" s="15">
        <f t="shared" si="6"/>
        <v>0</v>
      </c>
      <c r="J29" s="15">
        <f t="shared" si="6"/>
        <v>0</v>
      </c>
      <c r="K29" s="15">
        <f t="shared" si="6"/>
        <v>0</v>
      </c>
      <c r="L29" s="16">
        <f t="shared" si="6"/>
        <v>0</v>
      </c>
      <c r="M29" s="14">
        <f t="shared" si="6"/>
        <v>0</v>
      </c>
      <c r="N29" s="15">
        <f t="shared" si="6"/>
        <v>0</v>
      </c>
      <c r="O29" s="15">
        <f t="shared" si="6"/>
        <v>0</v>
      </c>
      <c r="P29" s="15">
        <f t="shared" si="6"/>
        <v>0</v>
      </c>
      <c r="Q29" s="16">
        <f t="shared" si="6"/>
        <v>0</v>
      </c>
      <c r="R29" s="14">
        <f t="shared" si="6"/>
        <v>0</v>
      </c>
      <c r="S29" s="15">
        <f t="shared" si="6"/>
        <v>0</v>
      </c>
      <c r="T29" s="15">
        <f t="shared" si="6"/>
        <v>0</v>
      </c>
      <c r="U29" s="15">
        <f t="shared" si="6"/>
        <v>0</v>
      </c>
      <c r="V29" s="16">
        <f t="shared" si="6"/>
        <v>0</v>
      </c>
      <c r="W29" s="14">
        <f t="shared" si="6"/>
        <v>0</v>
      </c>
      <c r="X29" s="15">
        <f t="shared" si="6"/>
        <v>0</v>
      </c>
      <c r="Y29" s="15">
        <f t="shared" si="6"/>
        <v>0</v>
      </c>
      <c r="Z29" s="15">
        <f t="shared" si="6"/>
        <v>0</v>
      </c>
      <c r="AA29" s="16">
        <f t="shared" si="6"/>
        <v>0</v>
      </c>
      <c r="AB29" s="14">
        <f t="shared" si="6"/>
        <v>0</v>
      </c>
      <c r="AC29" s="15">
        <f t="shared" si="6"/>
        <v>0</v>
      </c>
      <c r="AD29" s="15">
        <f t="shared" si="6"/>
        <v>0</v>
      </c>
      <c r="AE29" s="15">
        <f t="shared" si="6"/>
        <v>0</v>
      </c>
      <c r="AF29" s="16">
        <f t="shared" si="6"/>
        <v>0</v>
      </c>
      <c r="AG29" s="14">
        <f t="shared" si="6"/>
        <v>0</v>
      </c>
      <c r="AH29" s="15">
        <f t="shared" si="6"/>
        <v>0</v>
      </c>
      <c r="AI29" s="15">
        <f t="shared" ref="AI29:BK29" si="7">SUM(AI28:AI28)</f>
        <v>0</v>
      </c>
      <c r="AJ29" s="15">
        <f t="shared" si="7"/>
        <v>0</v>
      </c>
      <c r="AK29" s="16">
        <f t="shared" si="7"/>
        <v>0</v>
      </c>
      <c r="AL29" s="14">
        <f t="shared" si="7"/>
        <v>0</v>
      </c>
      <c r="AM29" s="15">
        <f t="shared" si="7"/>
        <v>0</v>
      </c>
      <c r="AN29" s="15">
        <f t="shared" si="7"/>
        <v>0</v>
      </c>
      <c r="AO29" s="15">
        <f t="shared" si="7"/>
        <v>0</v>
      </c>
      <c r="AP29" s="16">
        <f t="shared" si="7"/>
        <v>0</v>
      </c>
      <c r="AQ29" s="14">
        <f t="shared" si="7"/>
        <v>0</v>
      </c>
      <c r="AR29" s="15">
        <f t="shared" si="7"/>
        <v>0</v>
      </c>
      <c r="AS29" s="15">
        <f t="shared" si="7"/>
        <v>0</v>
      </c>
      <c r="AT29" s="15">
        <f t="shared" si="7"/>
        <v>0</v>
      </c>
      <c r="AU29" s="16">
        <f t="shared" si="7"/>
        <v>0</v>
      </c>
      <c r="AV29" s="14">
        <f t="shared" si="7"/>
        <v>0</v>
      </c>
      <c r="AW29" s="15">
        <f t="shared" si="7"/>
        <v>0</v>
      </c>
      <c r="AX29" s="15">
        <f t="shared" si="7"/>
        <v>0</v>
      </c>
      <c r="AY29" s="15">
        <f t="shared" si="7"/>
        <v>0</v>
      </c>
      <c r="AZ29" s="16">
        <f t="shared" si="7"/>
        <v>0</v>
      </c>
      <c r="BA29" s="14">
        <f t="shared" si="7"/>
        <v>0</v>
      </c>
      <c r="BB29" s="15">
        <f t="shared" si="7"/>
        <v>0</v>
      </c>
      <c r="BC29" s="15">
        <f t="shared" si="7"/>
        <v>0</v>
      </c>
      <c r="BD29" s="15">
        <f t="shared" si="7"/>
        <v>0</v>
      </c>
      <c r="BE29" s="16">
        <f t="shared" si="7"/>
        <v>0</v>
      </c>
      <c r="BF29" s="14">
        <f t="shared" si="7"/>
        <v>0</v>
      </c>
      <c r="BG29" s="15">
        <f t="shared" si="7"/>
        <v>0</v>
      </c>
      <c r="BH29" s="15">
        <f t="shared" si="7"/>
        <v>0</v>
      </c>
      <c r="BI29" s="15">
        <f t="shared" si="7"/>
        <v>0</v>
      </c>
      <c r="BJ29" s="16">
        <f t="shared" si="7"/>
        <v>0</v>
      </c>
      <c r="BK29" s="17">
        <f t="shared" si="7"/>
        <v>0</v>
      </c>
      <c r="BO29" s="50"/>
    </row>
    <row r="30" spans="1:67" s="18" customFormat="1" x14ac:dyDescent="0.25">
      <c r="A30" s="54"/>
      <c r="B30" s="60" t="s">
        <v>19</v>
      </c>
      <c r="C30" s="14">
        <f t="shared" ref="C30:AH30" si="8">C29+C26+C23+C19+C15+C11</f>
        <v>0</v>
      </c>
      <c r="D30" s="15">
        <f t="shared" si="8"/>
        <v>0.37178065999999999</v>
      </c>
      <c r="E30" s="15">
        <f t="shared" si="8"/>
        <v>0</v>
      </c>
      <c r="F30" s="15">
        <f t="shared" si="8"/>
        <v>0</v>
      </c>
      <c r="G30" s="16">
        <f t="shared" si="8"/>
        <v>0</v>
      </c>
      <c r="H30" s="14">
        <f t="shared" si="8"/>
        <v>0.33460426999999998</v>
      </c>
      <c r="I30" s="15">
        <f t="shared" si="8"/>
        <v>2.6928661900000002</v>
      </c>
      <c r="J30" s="15">
        <f t="shared" si="8"/>
        <v>0</v>
      </c>
      <c r="K30" s="15">
        <f t="shared" si="8"/>
        <v>0</v>
      </c>
      <c r="L30" s="16">
        <f t="shared" si="8"/>
        <v>0.62232388000000005</v>
      </c>
      <c r="M30" s="14">
        <f t="shared" si="8"/>
        <v>0</v>
      </c>
      <c r="N30" s="15">
        <f t="shared" si="8"/>
        <v>0</v>
      </c>
      <c r="O30" s="15">
        <f t="shared" si="8"/>
        <v>0</v>
      </c>
      <c r="P30" s="15">
        <f t="shared" si="8"/>
        <v>0</v>
      </c>
      <c r="Q30" s="16">
        <f t="shared" si="8"/>
        <v>0</v>
      </c>
      <c r="R30" s="14">
        <f t="shared" si="8"/>
        <v>0.24006234000000001</v>
      </c>
      <c r="S30" s="15">
        <f t="shared" si="8"/>
        <v>0</v>
      </c>
      <c r="T30" s="15">
        <f t="shared" si="8"/>
        <v>0</v>
      </c>
      <c r="U30" s="15">
        <f t="shared" si="8"/>
        <v>0</v>
      </c>
      <c r="V30" s="16">
        <f t="shared" si="8"/>
        <v>7.5955560000000005E-2</v>
      </c>
      <c r="W30" s="14">
        <f t="shared" si="8"/>
        <v>9.7999999999999993E-7</v>
      </c>
      <c r="X30" s="15">
        <f t="shared" si="8"/>
        <v>0</v>
      </c>
      <c r="Y30" s="15">
        <f t="shared" si="8"/>
        <v>0</v>
      </c>
      <c r="Z30" s="15">
        <f t="shared" si="8"/>
        <v>0</v>
      </c>
      <c r="AA30" s="16">
        <f t="shared" si="8"/>
        <v>0</v>
      </c>
      <c r="AB30" s="14">
        <f t="shared" si="8"/>
        <v>4.8441909999999998E-2</v>
      </c>
      <c r="AC30" s="15">
        <f t="shared" si="8"/>
        <v>0.21827529000000001</v>
      </c>
      <c r="AD30" s="15">
        <f t="shared" si="8"/>
        <v>0</v>
      </c>
      <c r="AE30" s="15">
        <f t="shared" si="8"/>
        <v>0</v>
      </c>
      <c r="AF30" s="16">
        <f t="shared" si="8"/>
        <v>0.79156353000000002</v>
      </c>
      <c r="AG30" s="14">
        <f t="shared" si="8"/>
        <v>0</v>
      </c>
      <c r="AH30" s="15">
        <f t="shared" si="8"/>
        <v>0</v>
      </c>
      <c r="AI30" s="15">
        <f t="shared" ref="AI30:BK30" si="9">AI29+AI26+AI23+AI19+AI15+AI11</f>
        <v>0</v>
      </c>
      <c r="AJ30" s="15">
        <f t="shared" si="9"/>
        <v>0</v>
      </c>
      <c r="AK30" s="16">
        <f t="shared" si="9"/>
        <v>0</v>
      </c>
      <c r="AL30" s="14">
        <f t="shared" si="9"/>
        <v>2.0016340000000001E-2</v>
      </c>
      <c r="AM30" s="15">
        <f t="shared" si="9"/>
        <v>1.4699999999999999E-6</v>
      </c>
      <c r="AN30" s="15">
        <f t="shared" si="9"/>
        <v>0</v>
      </c>
      <c r="AO30" s="15">
        <f t="shared" si="9"/>
        <v>0</v>
      </c>
      <c r="AP30" s="16">
        <f t="shared" si="9"/>
        <v>4.7641000000000003E-3</v>
      </c>
      <c r="AQ30" s="14">
        <f t="shared" si="9"/>
        <v>0</v>
      </c>
      <c r="AR30" s="15">
        <f t="shared" si="9"/>
        <v>0</v>
      </c>
      <c r="AS30" s="15">
        <f t="shared" si="9"/>
        <v>0</v>
      </c>
      <c r="AT30" s="15">
        <f t="shared" si="9"/>
        <v>0</v>
      </c>
      <c r="AU30" s="16">
        <f t="shared" si="9"/>
        <v>0</v>
      </c>
      <c r="AV30" s="14">
        <f t="shared" si="9"/>
        <v>2.4476810800000002</v>
      </c>
      <c r="AW30" s="15">
        <f t="shared" si="9"/>
        <v>2.8426693099999998</v>
      </c>
      <c r="AX30" s="15">
        <f t="shared" si="9"/>
        <v>0</v>
      </c>
      <c r="AY30" s="15">
        <f t="shared" si="9"/>
        <v>9.3711279999999994E-2</v>
      </c>
      <c r="AZ30" s="16">
        <f t="shared" si="9"/>
        <v>13.7589326</v>
      </c>
      <c r="BA30" s="14">
        <f t="shared" si="9"/>
        <v>0</v>
      </c>
      <c r="BB30" s="15">
        <f t="shared" si="9"/>
        <v>0</v>
      </c>
      <c r="BC30" s="15">
        <f t="shared" si="9"/>
        <v>0</v>
      </c>
      <c r="BD30" s="15">
        <f t="shared" si="9"/>
        <v>0</v>
      </c>
      <c r="BE30" s="16">
        <f t="shared" si="9"/>
        <v>0</v>
      </c>
      <c r="BF30" s="14">
        <f t="shared" si="9"/>
        <v>1.12422209</v>
      </c>
      <c r="BG30" s="15">
        <f t="shared" si="9"/>
        <v>9.1968389999999997E-2</v>
      </c>
      <c r="BH30" s="15">
        <f t="shared" si="9"/>
        <v>0</v>
      </c>
      <c r="BI30" s="15">
        <f t="shared" si="9"/>
        <v>0</v>
      </c>
      <c r="BJ30" s="16">
        <f t="shared" si="9"/>
        <v>2.4220570600000002</v>
      </c>
      <c r="BK30" s="16">
        <f t="shared" si="9"/>
        <v>28.201898330000002</v>
      </c>
      <c r="BO30" s="50"/>
    </row>
    <row r="31" spans="1:67" ht="15" customHeight="1" x14ac:dyDescent="0.2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3"/>
    </row>
    <row r="32" spans="1:67" s="13" customFormat="1" ht="15" customHeight="1" x14ac:dyDescent="0.25">
      <c r="A32" s="54" t="s">
        <v>20</v>
      </c>
      <c r="B32" s="66" t="s">
        <v>21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58"/>
      <c r="BO32" s="48"/>
    </row>
    <row r="33" spans="1:67" s="13" customFormat="1" x14ac:dyDescent="0.25">
      <c r="A33" s="54" t="s">
        <v>7</v>
      </c>
      <c r="B33" s="67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8"/>
    </row>
    <row r="34" spans="1:67" s="13" customFormat="1" x14ac:dyDescent="0.25">
      <c r="A34" s="54"/>
      <c r="B34" s="59" t="s">
        <v>99</v>
      </c>
      <c r="C34" s="9">
        <v>0</v>
      </c>
      <c r="D34" s="10">
        <v>0.22477783000000001</v>
      </c>
      <c r="E34" s="10">
        <v>0</v>
      </c>
      <c r="F34" s="10">
        <v>0</v>
      </c>
      <c r="G34" s="11">
        <v>0</v>
      </c>
      <c r="H34" s="9">
        <v>10.742412890000001</v>
      </c>
      <c r="I34" s="10">
        <v>0.11540414</v>
      </c>
      <c r="J34" s="10">
        <v>0</v>
      </c>
      <c r="K34" s="10">
        <v>0</v>
      </c>
      <c r="L34" s="11">
        <v>0.39768178999999998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8.0786105399999997</v>
      </c>
      <c r="S34" s="10">
        <v>3.4397440000000001E-2</v>
      </c>
      <c r="T34" s="10">
        <v>0</v>
      </c>
      <c r="U34" s="10">
        <v>0</v>
      </c>
      <c r="V34" s="11">
        <v>8.0500459999999996E-2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1.47979873</v>
      </c>
      <c r="AC34" s="10">
        <v>1.607045E-2</v>
      </c>
      <c r="AD34" s="10">
        <v>0</v>
      </c>
      <c r="AE34" s="10">
        <v>0</v>
      </c>
      <c r="AF34" s="11">
        <v>0.66712848000000002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0.47785193999999998</v>
      </c>
      <c r="AM34" s="10">
        <v>9.6400600000000006E-3</v>
      </c>
      <c r="AN34" s="10">
        <v>0</v>
      </c>
      <c r="AO34" s="10">
        <v>0</v>
      </c>
      <c r="AP34" s="11">
        <v>2.6929809999999998E-2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39.50743362</v>
      </c>
      <c r="AW34" s="10">
        <v>2.6449153299999999</v>
      </c>
      <c r="AX34" s="10">
        <v>0</v>
      </c>
      <c r="AY34" s="10">
        <v>0</v>
      </c>
      <c r="AZ34" s="11">
        <v>15.78275344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23.894394429999998</v>
      </c>
      <c r="BG34" s="10">
        <v>0.74932997999999995</v>
      </c>
      <c r="BH34" s="10">
        <v>0</v>
      </c>
      <c r="BI34" s="10">
        <v>0</v>
      </c>
      <c r="BJ34" s="11">
        <v>2.3700434800000001</v>
      </c>
      <c r="BK34" s="12">
        <f>SUM(C34:BJ34)</f>
        <v>107.30007484000002</v>
      </c>
      <c r="BO34" s="48"/>
    </row>
    <row r="35" spans="1:67" s="18" customFormat="1" x14ac:dyDescent="0.25">
      <c r="A35" s="54"/>
      <c r="B35" s="60" t="s">
        <v>9</v>
      </c>
      <c r="C35" s="14">
        <f t="shared" ref="C35:AH35" si="10">SUM(C34:C34)</f>
        <v>0</v>
      </c>
      <c r="D35" s="15">
        <f t="shared" si="10"/>
        <v>0.22477783000000001</v>
      </c>
      <c r="E35" s="15">
        <f t="shared" si="10"/>
        <v>0</v>
      </c>
      <c r="F35" s="15">
        <f t="shared" si="10"/>
        <v>0</v>
      </c>
      <c r="G35" s="16">
        <f t="shared" si="10"/>
        <v>0</v>
      </c>
      <c r="H35" s="14">
        <f t="shared" si="10"/>
        <v>10.742412890000001</v>
      </c>
      <c r="I35" s="15">
        <f t="shared" si="10"/>
        <v>0.11540414</v>
      </c>
      <c r="J35" s="15">
        <f t="shared" si="10"/>
        <v>0</v>
      </c>
      <c r="K35" s="15">
        <f t="shared" si="10"/>
        <v>0</v>
      </c>
      <c r="L35" s="16">
        <f t="shared" si="10"/>
        <v>0.39768178999999998</v>
      </c>
      <c r="M35" s="14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10"/>
        <v>0</v>
      </c>
      <c r="Q35" s="16">
        <f t="shared" si="10"/>
        <v>0</v>
      </c>
      <c r="R35" s="14">
        <f t="shared" si="10"/>
        <v>8.0786105399999997</v>
      </c>
      <c r="S35" s="15">
        <f t="shared" si="10"/>
        <v>3.4397440000000001E-2</v>
      </c>
      <c r="T35" s="15">
        <f t="shared" si="10"/>
        <v>0</v>
      </c>
      <c r="U35" s="15">
        <f t="shared" si="10"/>
        <v>0</v>
      </c>
      <c r="V35" s="16">
        <f t="shared" si="10"/>
        <v>8.0500459999999996E-2</v>
      </c>
      <c r="W35" s="14">
        <f t="shared" si="10"/>
        <v>0</v>
      </c>
      <c r="X35" s="15">
        <f t="shared" si="10"/>
        <v>0</v>
      </c>
      <c r="Y35" s="15">
        <f t="shared" si="10"/>
        <v>0</v>
      </c>
      <c r="Z35" s="15">
        <f t="shared" si="10"/>
        <v>0</v>
      </c>
      <c r="AA35" s="16">
        <f t="shared" si="10"/>
        <v>0</v>
      </c>
      <c r="AB35" s="14">
        <f t="shared" si="10"/>
        <v>1.47979873</v>
      </c>
      <c r="AC35" s="15">
        <f t="shared" si="10"/>
        <v>1.607045E-2</v>
      </c>
      <c r="AD35" s="15">
        <f t="shared" si="10"/>
        <v>0</v>
      </c>
      <c r="AE35" s="15">
        <f t="shared" si="10"/>
        <v>0</v>
      </c>
      <c r="AF35" s="16">
        <f t="shared" si="10"/>
        <v>0.66712848000000002</v>
      </c>
      <c r="AG35" s="14">
        <f t="shared" si="10"/>
        <v>0</v>
      </c>
      <c r="AH35" s="15">
        <f t="shared" si="10"/>
        <v>0</v>
      </c>
      <c r="AI35" s="15">
        <f t="shared" ref="AI35:BK35" si="11">SUM(AI34:AI34)</f>
        <v>0</v>
      </c>
      <c r="AJ35" s="15">
        <f t="shared" si="11"/>
        <v>0</v>
      </c>
      <c r="AK35" s="16">
        <f t="shared" si="11"/>
        <v>0</v>
      </c>
      <c r="AL35" s="14">
        <f t="shared" si="11"/>
        <v>0.47785193999999998</v>
      </c>
      <c r="AM35" s="15">
        <f t="shared" si="11"/>
        <v>9.6400600000000006E-3</v>
      </c>
      <c r="AN35" s="15">
        <f t="shared" si="11"/>
        <v>0</v>
      </c>
      <c r="AO35" s="15">
        <f t="shared" si="11"/>
        <v>0</v>
      </c>
      <c r="AP35" s="16">
        <f t="shared" si="11"/>
        <v>2.6929809999999998E-2</v>
      </c>
      <c r="AQ35" s="14">
        <f t="shared" si="11"/>
        <v>0</v>
      </c>
      <c r="AR35" s="15">
        <f t="shared" si="11"/>
        <v>0</v>
      </c>
      <c r="AS35" s="15">
        <f t="shared" si="11"/>
        <v>0</v>
      </c>
      <c r="AT35" s="15">
        <f t="shared" si="11"/>
        <v>0</v>
      </c>
      <c r="AU35" s="16">
        <f t="shared" si="11"/>
        <v>0</v>
      </c>
      <c r="AV35" s="14">
        <f t="shared" si="11"/>
        <v>39.50743362</v>
      </c>
      <c r="AW35" s="15">
        <f t="shared" si="11"/>
        <v>2.6449153299999999</v>
      </c>
      <c r="AX35" s="15">
        <f t="shared" si="11"/>
        <v>0</v>
      </c>
      <c r="AY35" s="15">
        <f t="shared" si="11"/>
        <v>0</v>
      </c>
      <c r="AZ35" s="16">
        <f t="shared" si="11"/>
        <v>15.78275344</v>
      </c>
      <c r="BA35" s="14">
        <f t="shared" si="11"/>
        <v>0</v>
      </c>
      <c r="BB35" s="15">
        <f t="shared" si="11"/>
        <v>0</v>
      </c>
      <c r="BC35" s="15">
        <f t="shared" si="11"/>
        <v>0</v>
      </c>
      <c r="BD35" s="15">
        <f t="shared" si="11"/>
        <v>0</v>
      </c>
      <c r="BE35" s="16">
        <f t="shared" si="11"/>
        <v>0</v>
      </c>
      <c r="BF35" s="14">
        <f t="shared" si="11"/>
        <v>23.894394429999998</v>
      </c>
      <c r="BG35" s="15">
        <f t="shared" si="11"/>
        <v>0.74932997999999995</v>
      </c>
      <c r="BH35" s="15">
        <f t="shared" si="11"/>
        <v>0</v>
      </c>
      <c r="BI35" s="15">
        <f t="shared" si="11"/>
        <v>0</v>
      </c>
      <c r="BJ35" s="16">
        <f t="shared" si="11"/>
        <v>2.3700434800000001</v>
      </c>
      <c r="BK35" s="17">
        <f t="shared" si="11"/>
        <v>107.30007484000002</v>
      </c>
      <c r="BO35" s="50"/>
    </row>
    <row r="36" spans="1:67" ht="15" customHeight="1" x14ac:dyDescent="0.25"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3"/>
    </row>
    <row r="37" spans="1:67" s="13" customFormat="1" x14ac:dyDescent="0.25">
      <c r="A37" s="54" t="s">
        <v>10</v>
      </c>
      <c r="B37" s="57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8"/>
    </row>
    <row r="38" spans="1:67" s="13" customFormat="1" x14ac:dyDescent="0.25">
      <c r="A38" s="54"/>
      <c r="B38" s="59" t="s">
        <v>100</v>
      </c>
      <c r="C38" s="104">
        <v>0</v>
      </c>
      <c r="D38" s="10">
        <v>1.25347046</v>
      </c>
      <c r="E38" s="10">
        <v>0</v>
      </c>
      <c r="F38" s="10">
        <v>0</v>
      </c>
      <c r="G38" s="47">
        <v>2.5116873200000001</v>
      </c>
      <c r="H38" s="46">
        <v>27.338902210000001</v>
      </c>
      <c r="I38" s="10">
        <v>4.6803657100000002</v>
      </c>
      <c r="J38" s="10">
        <v>0</v>
      </c>
      <c r="K38" s="10">
        <v>0</v>
      </c>
      <c r="L38" s="47">
        <v>23.77502295</v>
      </c>
      <c r="M38" s="46">
        <v>0</v>
      </c>
      <c r="N38" s="10">
        <v>0</v>
      </c>
      <c r="O38" s="10">
        <v>0</v>
      </c>
      <c r="P38" s="10">
        <v>0</v>
      </c>
      <c r="Q38" s="47">
        <v>0</v>
      </c>
      <c r="R38" s="46">
        <v>14.560534049999999</v>
      </c>
      <c r="S38" s="10">
        <v>1.994421E-2</v>
      </c>
      <c r="T38" s="10">
        <v>0</v>
      </c>
      <c r="U38" s="10">
        <v>0</v>
      </c>
      <c r="V38" s="47">
        <v>2.78421012</v>
      </c>
      <c r="W38" s="46">
        <v>7.4636299999999997E-3</v>
      </c>
      <c r="X38" s="10">
        <v>0</v>
      </c>
      <c r="Y38" s="10">
        <v>0</v>
      </c>
      <c r="Z38" s="10">
        <v>0</v>
      </c>
      <c r="AA38" s="47">
        <v>0</v>
      </c>
      <c r="AB38" s="46">
        <v>5.9269778200000003</v>
      </c>
      <c r="AC38" s="10">
        <v>0.24710211000000001</v>
      </c>
      <c r="AD38" s="10">
        <v>0</v>
      </c>
      <c r="AE38" s="10">
        <v>0</v>
      </c>
      <c r="AF38" s="47">
        <v>6.9471605700000003</v>
      </c>
      <c r="AG38" s="46">
        <v>0</v>
      </c>
      <c r="AH38" s="10">
        <v>0</v>
      </c>
      <c r="AI38" s="10">
        <v>0</v>
      </c>
      <c r="AJ38" s="10">
        <v>0</v>
      </c>
      <c r="AK38" s="47">
        <v>0</v>
      </c>
      <c r="AL38" s="46">
        <v>1.8035740099999999</v>
      </c>
      <c r="AM38" s="10">
        <v>2.1004660000000001E-2</v>
      </c>
      <c r="AN38" s="10">
        <v>0</v>
      </c>
      <c r="AO38" s="10">
        <v>0</v>
      </c>
      <c r="AP38" s="47">
        <v>0.39482852000000002</v>
      </c>
      <c r="AQ38" s="46">
        <v>0</v>
      </c>
      <c r="AR38" s="10">
        <v>0</v>
      </c>
      <c r="AS38" s="10">
        <v>0</v>
      </c>
      <c r="AT38" s="10">
        <v>0</v>
      </c>
      <c r="AU38" s="47">
        <v>0</v>
      </c>
      <c r="AV38" s="46">
        <v>138.90018975000001</v>
      </c>
      <c r="AW38" s="10">
        <v>29.57465955</v>
      </c>
      <c r="AX38" s="10">
        <v>0</v>
      </c>
      <c r="AY38" s="10">
        <v>0</v>
      </c>
      <c r="AZ38" s="47">
        <v>246.22834226000001</v>
      </c>
      <c r="BA38" s="46">
        <v>0</v>
      </c>
      <c r="BB38" s="10">
        <v>0</v>
      </c>
      <c r="BC38" s="10">
        <v>0</v>
      </c>
      <c r="BD38" s="10">
        <v>0</v>
      </c>
      <c r="BE38" s="47">
        <v>0</v>
      </c>
      <c r="BF38" s="46">
        <v>78.921655569999999</v>
      </c>
      <c r="BG38" s="10">
        <v>5.5513710500000002</v>
      </c>
      <c r="BH38" s="10">
        <v>0</v>
      </c>
      <c r="BI38" s="10">
        <v>0</v>
      </c>
      <c r="BJ38" s="47">
        <v>70.53796036</v>
      </c>
      <c r="BK38" s="12">
        <f>SUM(C38:BJ38)</f>
        <v>661.98642688999985</v>
      </c>
      <c r="BO38" s="48"/>
    </row>
    <row r="39" spans="1:67" s="13" customFormat="1" x14ac:dyDescent="0.25">
      <c r="A39" s="54"/>
      <c r="B39" s="59" t="s">
        <v>104</v>
      </c>
      <c r="C39" s="104">
        <v>0</v>
      </c>
      <c r="D39" s="10">
        <v>0.11752304</v>
      </c>
      <c r="E39" s="10">
        <v>0</v>
      </c>
      <c r="F39" s="10">
        <v>0</v>
      </c>
      <c r="G39" s="47">
        <v>0</v>
      </c>
      <c r="H39" s="46">
        <v>0.15142802</v>
      </c>
      <c r="I39" s="10">
        <v>6.5000000000000002E-7</v>
      </c>
      <c r="J39" s="10">
        <v>0</v>
      </c>
      <c r="K39" s="10">
        <v>0</v>
      </c>
      <c r="L39" s="47">
        <v>0.27895884999999998</v>
      </c>
      <c r="M39" s="46">
        <v>0</v>
      </c>
      <c r="N39" s="10">
        <v>0</v>
      </c>
      <c r="O39" s="10">
        <v>0</v>
      </c>
      <c r="P39" s="10">
        <v>0</v>
      </c>
      <c r="Q39" s="47">
        <v>0</v>
      </c>
      <c r="R39" s="46">
        <v>8.6992539999999993E-2</v>
      </c>
      <c r="S39" s="10">
        <v>0</v>
      </c>
      <c r="T39" s="10">
        <v>0</v>
      </c>
      <c r="U39" s="10">
        <v>0</v>
      </c>
      <c r="V39" s="47">
        <v>0</v>
      </c>
      <c r="W39" s="46">
        <v>0</v>
      </c>
      <c r="X39" s="10">
        <v>0</v>
      </c>
      <c r="Y39" s="10">
        <v>0</v>
      </c>
      <c r="Z39" s="10">
        <v>0</v>
      </c>
      <c r="AA39" s="47">
        <v>0</v>
      </c>
      <c r="AB39" s="46">
        <v>5.6564440000000001E-2</v>
      </c>
      <c r="AC39" s="10">
        <v>0</v>
      </c>
      <c r="AD39" s="10">
        <v>0</v>
      </c>
      <c r="AE39" s="10">
        <v>0</v>
      </c>
      <c r="AF39" s="47">
        <v>0.79877173999999995</v>
      </c>
      <c r="AG39" s="46">
        <v>0</v>
      </c>
      <c r="AH39" s="10">
        <v>0</v>
      </c>
      <c r="AI39" s="10">
        <v>0</v>
      </c>
      <c r="AJ39" s="10">
        <v>0</v>
      </c>
      <c r="AK39" s="47">
        <v>0</v>
      </c>
      <c r="AL39" s="46">
        <v>1.039441E-2</v>
      </c>
      <c r="AM39" s="10">
        <v>0</v>
      </c>
      <c r="AN39" s="10">
        <v>0</v>
      </c>
      <c r="AO39" s="10">
        <v>0</v>
      </c>
      <c r="AP39" s="47">
        <v>1.900978E-2</v>
      </c>
      <c r="AQ39" s="46">
        <v>0</v>
      </c>
      <c r="AR39" s="10">
        <v>0</v>
      </c>
      <c r="AS39" s="10">
        <v>0</v>
      </c>
      <c r="AT39" s="10">
        <v>0</v>
      </c>
      <c r="AU39" s="47">
        <v>0</v>
      </c>
      <c r="AV39" s="46">
        <v>1.28285633</v>
      </c>
      <c r="AW39" s="10">
        <v>0.28115370000000001</v>
      </c>
      <c r="AX39" s="10">
        <v>0</v>
      </c>
      <c r="AY39" s="10">
        <v>0</v>
      </c>
      <c r="AZ39" s="47">
        <v>28.725650909999999</v>
      </c>
      <c r="BA39" s="46">
        <v>0</v>
      </c>
      <c r="BB39" s="10">
        <v>0</v>
      </c>
      <c r="BC39" s="10">
        <v>0</v>
      </c>
      <c r="BD39" s="10">
        <v>0</v>
      </c>
      <c r="BE39" s="47">
        <v>0</v>
      </c>
      <c r="BF39" s="46">
        <v>0.45370829000000001</v>
      </c>
      <c r="BG39" s="10">
        <v>9.5242499999999997E-3</v>
      </c>
      <c r="BH39" s="10">
        <v>0</v>
      </c>
      <c r="BI39" s="10">
        <v>0</v>
      </c>
      <c r="BJ39" s="47">
        <v>1.17701978</v>
      </c>
      <c r="BK39" s="12">
        <f t="shared" ref="BK39:BK47" si="12">SUM(C39:BJ39)</f>
        <v>33.449556729999998</v>
      </c>
      <c r="BO39" s="48"/>
    </row>
    <row r="40" spans="1:67" s="13" customFormat="1" x14ac:dyDescent="0.25">
      <c r="A40" s="54"/>
      <c r="B40" s="59" t="s">
        <v>96</v>
      </c>
      <c r="C40" s="105">
        <v>1.577725E-2</v>
      </c>
      <c r="D40" s="43">
        <v>0.98464615</v>
      </c>
      <c r="E40" s="43">
        <v>0</v>
      </c>
      <c r="F40" s="43">
        <v>0</v>
      </c>
      <c r="G40" s="43">
        <v>1.08403289</v>
      </c>
      <c r="H40" s="43">
        <v>12.90894922</v>
      </c>
      <c r="I40" s="43">
        <v>0.23049664</v>
      </c>
      <c r="J40" s="43">
        <v>0</v>
      </c>
      <c r="K40" s="43">
        <v>0</v>
      </c>
      <c r="L40" s="43">
        <v>3.56534431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8.3945124300000007</v>
      </c>
      <c r="S40" s="43">
        <v>5.2242599999999997E-3</v>
      </c>
      <c r="T40" s="43">
        <v>0</v>
      </c>
      <c r="U40" s="43">
        <v>0</v>
      </c>
      <c r="V40" s="43">
        <v>0.70951905999999998</v>
      </c>
      <c r="W40" s="43">
        <v>8.4301999999999999E-4</v>
      </c>
      <c r="X40" s="43">
        <v>0.23505587999999999</v>
      </c>
      <c r="Y40" s="43">
        <v>0</v>
      </c>
      <c r="Z40" s="43">
        <v>0</v>
      </c>
      <c r="AA40" s="43">
        <v>0</v>
      </c>
      <c r="AB40" s="43">
        <v>5.0056854499999996</v>
      </c>
      <c r="AC40" s="43">
        <v>0.37354119000000002</v>
      </c>
      <c r="AD40" s="43">
        <v>0</v>
      </c>
      <c r="AE40" s="43">
        <v>0</v>
      </c>
      <c r="AF40" s="43">
        <v>3.3420187800000001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2.6506603100000001</v>
      </c>
      <c r="AM40" s="43">
        <v>6.5338499999999999E-3</v>
      </c>
      <c r="AN40" s="43">
        <v>0</v>
      </c>
      <c r="AO40" s="43">
        <v>0</v>
      </c>
      <c r="AP40" s="43">
        <v>0.28928377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101.78571079</v>
      </c>
      <c r="AW40" s="43">
        <v>7.3874188900000002</v>
      </c>
      <c r="AX40" s="43">
        <v>0</v>
      </c>
      <c r="AY40" s="43">
        <v>0</v>
      </c>
      <c r="AZ40" s="43">
        <v>58.05284992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60.497075029999998</v>
      </c>
      <c r="BG40" s="44">
        <v>4.8582351900000003</v>
      </c>
      <c r="BH40" s="43">
        <v>0</v>
      </c>
      <c r="BI40" s="43">
        <v>0</v>
      </c>
      <c r="BJ40" s="43">
        <v>13.68829586</v>
      </c>
      <c r="BK40" s="12">
        <f t="shared" si="12"/>
        <v>286.07171013999999</v>
      </c>
      <c r="BO40" s="48"/>
    </row>
    <row r="41" spans="1:67" s="13" customFormat="1" x14ac:dyDescent="0.25">
      <c r="A41" s="54"/>
      <c r="B41" s="59" t="s">
        <v>108</v>
      </c>
      <c r="C41" s="105">
        <v>0</v>
      </c>
      <c r="D41" s="43">
        <v>0.29774802</v>
      </c>
      <c r="E41" s="43">
        <v>0</v>
      </c>
      <c r="F41" s="43">
        <v>0</v>
      </c>
      <c r="G41" s="43">
        <v>0</v>
      </c>
      <c r="H41" s="43">
        <v>1.4628072999999999</v>
      </c>
      <c r="I41" s="43">
        <v>3.3291550000000003E-2</v>
      </c>
      <c r="J41" s="43">
        <v>0</v>
      </c>
      <c r="K41" s="43">
        <v>0</v>
      </c>
      <c r="L41" s="43">
        <v>0.98805984999999996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1.37891177</v>
      </c>
      <c r="S41" s="43">
        <v>2.3856799999999998E-3</v>
      </c>
      <c r="T41" s="43">
        <v>0</v>
      </c>
      <c r="U41" s="43">
        <v>0</v>
      </c>
      <c r="V41" s="43">
        <v>0.10597189</v>
      </c>
      <c r="W41" s="43">
        <v>4.5145999999999999E-4</v>
      </c>
      <c r="X41" s="43">
        <v>0</v>
      </c>
      <c r="Y41" s="43">
        <v>0</v>
      </c>
      <c r="Z41" s="43">
        <v>0</v>
      </c>
      <c r="AA41" s="43">
        <v>0</v>
      </c>
      <c r="AB41" s="43">
        <v>0.74120324000000004</v>
      </c>
      <c r="AC41" s="43">
        <v>0.64197797000000001</v>
      </c>
      <c r="AD41" s="43">
        <v>0</v>
      </c>
      <c r="AE41" s="43">
        <v>0</v>
      </c>
      <c r="AF41" s="43">
        <v>3.6675072499999999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0.36190529999999999</v>
      </c>
      <c r="AM41" s="43">
        <v>2.3476E-3</v>
      </c>
      <c r="AN41" s="43">
        <v>0</v>
      </c>
      <c r="AO41" s="43">
        <v>0</v>
      </c>
      <c r="AP41" s="43">
        <v>2.0132488500000001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18.59699342</v>
      </c>
      <c r="AW41" s="43">
        <v>4.1813383499999999</v>
      </c>
      <c r="AX41" s="43">
        <v>0</v>
      </c>
      <c r="AY41" s="43">
        <v>0</v>
      </c>
      <c r="AZ41" s="43">
        <v>56.746229630000002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9.8401540599999997</v>
      </c>
      <c r="BG41" s="44">
        <v>1.63985626</v>
      </c>
      <c r="BH41" s="43">
        <v>0</v>
      </c>
      <c r="BI41" s="43">
        <v>0</v>
      </c>
      <c r="BJ41" s="43">
        <v>14.005204669999999</v>
      </c>
      <c r="BK41" s="12">
        <f t="shared" si="12"/>
        <v>116.70759412000001</v>
      </c>
      <c r="BO41" s="48"/>
    </row>
    <row r="42" spans="1:67" s="13" customFormat="1" x14ac:dyDescent="0.25">
      <c r="A42" s="54"/>
      <c r="B42" s="59" t="s">
        <v>106</v>
      </c>
      <c r="C42" s="105">
        <v>0</v>
      </c>
      <c r="D42" s="43">
        <v>0.36552495000000002</v>
      </c>
      <c r="E42" s="43">
        <v>0</v>
      </c>
      <c r="F42" s="43">
        <v>0</v>
      </c>
      <c r="G42" s="43">
        <v>0.10309678</v>
      </c>
      <c r="H42" s="43">
        <v>1.2281499</v>
      </c>
      <c r="I42" s="43">
        <v>0.11721690999999999</v>
      </c>
      <c r="J42" s="43">
        <v>0</v>
      </c>
      <c r="K42" s="43">
        <v>0</v>
      </c>
      <c r="L42" s="43">
        <v>0.36017428000000001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0.85959958999999997</v>
      </c>
      <c r="S42" s="43">
        <v>0</v>
      </c>
      <c r="T42" s="43">
        <v>0</v>
      </c>
      <c r="U42" s="43">
        <v>0</v>
      </c>
      <c r="V42" s="43">
        <v>0.34977166999999998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0.97946045999999998</v>
      </c>
      <c r="AC42" s="43">
        <v>8.276973E-2</v>
      </c>
      <c r="AD42" s="43">
        <v>0</v>
      </c>
      <c r="AE42" s="43">
        <v>0</v>
      </c>
      <c r="AF42" s="43">
        <v>3.4007644899999998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0.51885601999999997</v>
      </c>
      <c r="AM42" s="43">
        <v>1.82165E-3</v>
      </c>
      <c r="AN42" s="43">
        <v>0</v>
      </c>
      <c r="AO42" s="43">
        <v>0</v>
      </c>
      <c r="AP42" s="43">
        <v>0.35049688000000001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17.896599800000001</v>
      </c>
      <c r="AW42" s="43">
        <v>6.0796427800000004</v>
      </c>
      <c r="AX42" s="43">
        <v>0</v>
      </c>
      <c r="AY42" s="43">
        <v>0</v>
      </c>
      <c r="AZ42" s="43">
        <v>51.480092200000001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11.07035166</v>
      </c>
      <c r="BG42" s="44">
        <v>1.88231785</v>
      </c>
      <c r="BH42" s="43">
        <v>0</v>
      </c>
      <c r="BI42" s="43">
        <v>0</v>
      </c>
      <c r="BJ42" s="43">
        <v>11.144067919999999</v>
      </c>
      <c r="BK42" s="12">
        <f t="shared" si="12"/>
        <v>108.27077552000002</v>
      </c>
      <c r="BO42" s="48"/>
    </row>
    <row r="43" spans="1:67" s="13" customFormat="1" x14ac:dyDescent="0.25">
      <c r="A43" s="54"/>
      <c r="B43" s="59" t="s">
        <v>110</v>
      </c>
      <c r="C43" s="105">
        <v>0</v>
      </c>
      <c r="D43" s="43">
        <v>0.19321018000000001</v>
      </c>
      <c r="E43" s="43">
        <v>0</v>
      </c>
      <c r="F43" s="43">
        <v>0</v>
      </c>
      <c r="G43" s="43">
        <v>0</v>
      </c>
      <c r="H43" s="43">
        <v>0.7011368</v>
      </c>
      <c r="I43" s="43">
        <v>4.9540999999999995E-4</v>
      </c>
      <c r="J43" s="43">
        <v>0</v>
      </c>
      <c r="K43" s="43">
        <v>0</v>
      </c>
      <c r="L43" s="43">
        <v>0.28518079000000002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0.57686685000000004</v>
      </c>
      <c r="S43" s="43">
        <v>1.49686E-3</v>
      </c>
      <c r="T43" s="43">
        <v>0</v>
      </c>
      <c r="U43" s="43">
        <v>0</v>
      </c>
      <c r="V43" s="43">
        <v>4.9700969999999997E-2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0.83960272999999996</v>
      </c>
      <c r="AC43" s="43">
        <v>0.39917666000000002</v>
      </c>
      <c r="AD43" s="43">
        <v>0</v>
      </c>
      <c r="AE43" s="43">
        <v>0</v>
      </c>
      <c r="AF43" s="43">
        <v>3.1857275600000001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0.31285426999999999</v>
      </c>
      <c r="AM43" s="43">
        <v>2.4684300000000002E-3</v>
      </c>
      <c r="AN43" s="43">
        <v>0</v>
      </c>
      <c r="AO43" s="43">
        <v>0</v>
      </c>
      <c r="AP43" s="43">
        <v>0.90628843999999997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12.02382349</v>
      </c>
      <c r="AW43" s="43">
        <v>2.6779586900000001</v>
      </c>
      <c r="AX43" s="43">
        <v>0</v>
      </c>
      <c r="AY43" s="43">
        <v>0</v>
      </c>
      <c r="AZ43" s="43">
        <v>34.5940662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7.2553513499999998</v>
      </c>
      <c r="BG43" s="44">
        <v>0.74352689000000005</v>
      </c>
      <c r="BH43" s="43">
        <v>0</v>
      </c>
      <c r="BI43" s="43">
        <v>0</v>
      </c>
      <c r="BJ43" s="43">
        <v>10.34638163</v>
      </c>
      <c r="BK43" s="12">
        <f t="shared" si="12"/>
        <v>75.09531419999999</v>
      </c>
      <c r="BO43" s="48"/>
    </row>
    <row r="44" spans="1:67" s="13" customFormat="1" x14ac:dyDescent="0.25">
      <c r="A44" s="54"/>
      <c r="B44" s="59" t="s">
        <v>105</v>
      </c>
      <c r="C44" s="105">
        <v>0</v>
      </c>
      <c r="D44" s="43">
        <v>0.66765099000000006</v>
      </c>
      <c r="E44" s="43">
        <v>0</v>
      </c>
      <c r="F44" s="43">
        <v>0</v>
      </c>
      <c r="G44" s="43">
        <v>0.13739023</v>
      </c>
      <c r="H44" s="43">
        <v>7.09716697</v>
      </c>
      <c r="I44" s="43">
        <v>1.5146705199999999</v>
      </c>
      <c r="J44" s="43">
        <v>0</v>
      </c>
      <c r="K44" s="43">
        <v>0</v>
      </c>
      <c r="L44" s="43">
        <v>8.6919485999999999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4.2814000999999999</v>
      </c>
      <c r="S44" s="43">
        <v>3.3191980000000003E-2</v>
      </c>
      <c r="T44" s="43">
        <v>0</v>
      </c>
      <c r="U44" s="43">
        <v>0</v>
      </c>
      <c r="V44" s="43">
        <v>1.4922126499999999</v>
      </c>
      <c r="W44" s="43">
        <v>9.4047E-4</v>
      </c>
      <c r="X44" s="43">
        <v>0</v>
      </c>
      <c r="Y44" s="43">
        <v>0</v>
      </c>
      <c r="Z44" s="43">
        <v>0</v>
      </c>
      <c r="AA44" s="43">
        <v>0</v>
      </c>
      <c r="AB44" s="43">
        <v>2.6486544099999998</v>
      </c>
      <c r="AC44" s="43">
        <v>0.17131973</v>
      </c>
      <c r="AD44" s="43">
        <v>0</v>
      </c>
      <c r="AE44" s="43">
        <v>0</v>
      </c>
      <c r="AF44" s="43">
        <v>10.45090549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1.0627130199999999</v>
      </c>
      <c r="AM44" s="43">
        <v>1.526053E-2</v>
      </c>
      <c r="AN44" s="43">
        <v>0</v>
      </c>
      <c r="AO44" s="43">
        <v>0</v>
      </c>
      <c r="AP44" s="43">
        <v>2.3475639500000001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59.014927569999998</v>
      </c>
      <c r="AW44" s="43">
        <v>20.610109619999999</v>
      </c>
      <c r="AX44" s="43">
        <v>0</v>
      </c>
      <c r="AY44" s="43">
        <v>0</v>
      </c>
      <c r="AZ44" s="43">
        <v>197.47799239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31.723557970000002</v>
      </c>
      <c r="BG44" s="44">
        <v>4.9613199999999997</v>
      </c>
      <c r="BH44" s="43">
        <v>0</v>
      </c>
      <c r="BI44" s="43">
        <v>0</v>
      </c>
      <c r="BJ44" s="43">
        <v>55.249484670000001</v>
      </c>
      <c r="BK44" s="12">
        <f t="shared" si="12"/>
        <v>409.65038186000004</v>
      </c>
      <c r="BO44" s="48"/>
    </row>
    <row r="45" spans="1:67" s="13" customFormat="1" x14ac:dyDescent="0.25">
      <c r="A45" s="54"/>
      <c r="B45" s="59" t="s">
        <v>103</v>
      </c>
      <c r="C45" s="105">
        <v>2.6857700000000001E-3</v>
      </c>
      <c r="D45" s="43">
        <v>0.64978203000000001</v>
      </c>
      <c r="E45" s="43">
        <v>0</v>
      </c>
      <c r="F45" s="43">
        <v>0</v>
      </c>
      <c r="G45" s="43">
        <v>2.6857700000000001E-3</v>
      </c>
      <c r="H45" s="43">
        <v>3.4061886800000001</v>
      </c>
      <c r="I45" s="43">
        <v>9.8450040000000003E-2</v>
      </c>
      <c r="J45" s="43">
        <v>0</v>
      </c>
      <c r="K45" s="43">
        <v>0</v>
      </c>
      <c r="L45" s="43">
        <v>1.8844388400000001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2.30836087</v>
      </c>
      <c r="S45" s="43">
        <v>0</v>
      </c>
      <c r="T45" s="43">
        <v>0</v>
      </c>
      <c r="U45" s="43">
        <v>0</v>
      </c>
      <c r="V45" s="43">
        <v>0.51867110000000005</v>
      </c>
      <c r="W45" s="43">
        <v>4.2276999999999999E-4</v>
      </c>
      <c r="X45" s="43">
        <v>0</v>
      </c>
      <c r="Y45" s="43">
        <v>0</v>
      </c>
      <c r="Z45" s="43">
        <v>0</v>
      </c>
      <c r="AA45" s="43">
        <v>0</v>
      </c>
      <c r="AB45" s="43">
        <v>2.0469597799999999</v>
      </c>
      <c r="AC45" s="43">
        <v>0.30351804999999998</v>
      </c>
      <c r="AD45" s="43">
        <v>0</v>
      </c>
      <c r="AE45" s="43">
        <v>0</v>
      </c>
      <c r="AF45" s="43">
        <v>6.9067291900000001</v>
      </c>
      <c r="AG45" s="43"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1.1109506200000001</v>
      </c>
      <c r="AM45" s="43">
        <v>1.4396620000000001E-2</v>
      </c>
      <c r="AN45" s="43">
        <v>0</v>
      </c>
      <c r="AO45" s="43">
        <v>0</v>
      </c>
      <c r="AP45" s="43">
        <v>1.4615913</v>
      </c>
      <c r="AQ45" s="43">
        <v>0</v>
      </c>
      <c r="AR45" s="43">
        <v>0</v>
      </c>
      <c r="AS45" s="43">
        <v>0</v>
      </c>
      <c r="AT45" s="43">
        <v>0</v>
      </c>
      <c r="AU45" s="43">
        <v>0</v>
      </c>
      <c r="AV45" s="43">
        <v>47.54209547</v>
      </c>
      <c r="AW45" s="43">
        <v>11.38662397</v>
      </c>
      <c r="AX45" s="43">
        <v>0</v>
      </c>
      <c r="AY45" s="43">
        <v>0</v>
      </c>
      <c r="AZ45" s="43">
        <v>91.544938860000002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32.677908299999999</v>
      </c>
      <c r="BG45" s="44">
        <v>3.6798166399999999</v>
      </c>
      <c r="BH45" s="43">
        <v>0</v>
      </c>
      <c r="BI45" s="43">
        <v>0</v>
      </c>
      <c r="BJ45" s="43">
        <v>37.810402330000002</v>
      </c>
      <c r="BK45" s="12">
        <f t="shared" si="12"/>
        <v>245.357617</v>
      </c>
      <c r="BO45" s="48"/>
    </row>
    <row r="46" spans="1:67" s="13" customFormat="1" x14ac:dyDescent="0.25">
      <c r="A46" s="54"/>
      <c r="B46" s="59" t="s">
        <v>109</v>
      </c>
      <c r="C46" s="105">
        <v>0</v>
      </c>
      <c r="D46" s="43">
        <v>0.27007617</v>
      </c>
      <c r="E46" s="43">
        <v>0</v>
      </c>
      <c r="F46" s="43">
        <v>0</v>
      </c>
      <c r="G46" s="43">
        <v>1.1530179999999999E-2</v>
      </c>
      <c r="H46" s="43">
        <v>2.9673979199999998</v>
      </c>
      <c r="I46" s="43">
        <v>5.3761800000000004E-3</v>
      </c>
      <c r="J46" s="43">
        <v>0</v>
      </c>
      <c r="K46" s="43">
        <v>0</v>
      </c>
      <c r="L46" s="43">
        <v>2.19054393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1.8245153000000001</v>
      </c>
      <c r="S46" s="43">
        <v>5.1937999999999995E-4</v>
      </c>
      <c r="T46" s="43">
        <v>0</v>
      </c>
      <c r="U46" s="43">
        <v>0</v>
      </c>
      <c r="V46" s="43">
        <v>0.36122672</v>
      </c>
      <c r="W46" s="43">
        <v>1.2095E-4</v>
      </c>
      <c r="X46" s="43">
        <v>0</v>
      </c>
      <c r="Y46" s="43">
        <v>0</v>
      </c>
      <c r="Z46" s="43">
        <v>0</v>
      </c>
      <c r="AA46" s="43">
        <v>0</v>
      </c>
      <c r="AB46" s="43">
        <v>1.7510870300000001</v>
      </c>
      <c r="AC46" s="43">
        <v>0.12554984999999999</v>
      </c>
      <c r="AD46" s="43">
        <v>0</v>
      </c>
      <c r="AE46" s="43">
        <v>0</v>
      </c>
      <c r="AF46" s="43">
        <v>8.4389748400000002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1.0218428500000001</v>
      </c>
      <c r="AM46" s="43">
        <v>1.7184660000000001E-2</v>
      </c>
      <c r="AN46" s="43">
        <v>0</v>
      </c>
      <c r="AO46" s="43">
        <v>0</v>
      </c>
      <c r="AP46" s="43">
        <v>1.56713277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25.856402379999999</v>
      </c>
      <c r="AW46" s="43">
        <v>7.5266031699999996</v>
      </c>
      <c r="AX46" s="43">
        <v>0</v>
      </c>
      <c r="AY46" s="43">
        <v>0</v>
      </c>
      <c r="AZ46" s="43">
        <v>56.849404079999999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14.9561747</v>
      </c>
      <c r="BG46" s="44">
        <v>3.4314413099999999</v>
      </c>
      <c r="BH46" s="43">
        <v>0</v>
      </c>
      <c r="BI46" s="43">
        <v>0</v>
      </c>
      <c r="BJ46" s="43">
        <v>17.173313830000001</v>
      </c>
      <c r="BK46" s="12">
        <f t="shared" si="12"/>
        <v>146.34641820000002</v>
      </c>
      <c r="BO46" s="48"/>
    </row>
    <row r="47" spans="1:67" s="13" customFormat="1" x14ac:dyDescent="0.25">
      <c r="A47" s="54"/>
      <c r="B47" s="59" t="s">
        <v>102</v>
      </c>
      <c r="C47" s="105">
        <v>1.2028550000000001E-2</v>
      </c>
      <c r="D47" s="43">
        <v>0.67208118999999999</v>
      </c>
      <c r="E47" s="43">
        <v>0</v>
      </c>
      <c r="F47" s="43">
        <v>0</v>
      </c>
      <c r="G47" s="43">
        <v>1.416917E-2</v>
      </c>
      <c r="H47" s="43">
        <v>3.0665210699999998</v>
      </c>
      <c r="I47" s="43">
        <v>0.28386478999999998</v>
      </c>
      <c r="J47" s="43">
        <v>4.2812375500000002</v>
      </c>
      <c r="K47" s="43">
        <v>0</v>
      </c>
      <c r="L47" s="43">
        <v>6.2984281800000002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2.3367099800000002</v>
      </c>
      <c r="S47" s="43">
        <v>4.9115399999999998E-3</v>
      </c>
      <c r="T47" s="43">
        <v>0</v>
      </c>
      <c r="U47" s="43">
        <v>0</v>
      </c>
      <c r="V47" s="43">
        <v>0.23021383000000001</v>
      </c>
      <c r="W47" s="43">
        <v>9.2478999999999999E-4</v>
      </c>
      <c r="X47" s="43">
        <v>0</v>
      </c>
      <c r="Y47" s="43">
        <v>0</v>
      </c>
      <c r="Z47" s="43">
        <v>0</v>
      </c>
      <c r="AA47" s="43">
        <v>0</v>
      </c>
      <c r="AB47" s="43">
        <v>0.89267010999999996</v>
      </c>
      <c r="AC47" s="43">
        <v>2.1762690000000001E-2</v>
      </c>
      <c r="AD47" s="43">
        <v>0</v>
      </c>
      <c r="AE47" s="43">
        <v>0</v>
      </c>
      <c r="AF47" s="43">
        <v>1.1370024299999999</v>
      </c>
      <c r="AG47" s="43">
        <v>0</v>
      </c>
      <c r="AH47" s="43">
        <v>0</v>
      </c>
      <c r="AI47" s="43">
        <v>0</v>
      </c>
      <c r="AJ47" s="43">
        <v>0</v>
      </c>
      <c r="AK47" s="43">
        <v>0</v>
      </c>
      <c r="AL47" s="43">
        <v>0.23519908</v>
      </c>
      <c r="AM47" s="43">
        <v>0</v>
      </c>
      <c r="AN47" s="43">
        <v>0</v>
      </c>
      <c r="AO47" s="43">
        <v>0</v>
      </c>
      <c r="AP47" s="43">
        <v>8.2370079999999998E-2</v>
      </c>
      <c r="AQ47" s="43">
        <v>0</v>
      </c>
      <c r="AR47" s="43">
        <v>0</v>
      </c>
      <c r="AS47" s="43">
        <v>0</v>
      </c>
      <c r="AT47" s="43">
        <v>0</v>
      </c>
      <c r="AU47" s="43">
        <v>0</v>
      </c>
      <c r="AV47" s="43">
        <v>20.826246950000002</v>
      </c>
      <c r="AW47" s="43">
        <v>8.2566081699999998</v>
      </c>
      <c r="AX47" s="43">
        <v>0</v>
      </c>
      <c r="AY47" s="43">
        <v>0</v>
      </c>
      <c r="AZ47" s="43">
        <v>49.194968539999998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12.314994309999999</v>
      </c>
      <c r="BG47" s="44">
        <v>3.22973248</v>
      </c>
      <c r="BH47" s="43">
        <v>0</v>
      </c>
      <c r="BI47" s="43">
        <v>0</v>
      </c>
      <c r="BJ47" s="43">
        <v>15.002163639999999</v>
      </c>
      <c r="BK47" s="12">
        <f t="shared" si="12"/>
        <v>128.39480911999999</v>
      </c>
      <c r="BO47" s="48"/>
    </row>
    <row r="48" spans="1:67" s="18" customFormat="1" x14ac:dyDescent="0.25">
      <c r="A48" s="54"/>
      <c r="B48" s="60" t="s">
        <v>12</v>
      </c>
      <c r="C48" s="14">
        <f>SUM(C38:C47)</f>
        <v>3.0491570000000003E-2</v>
      </c>
      <c r="D48" s="14">
        <f t="shared" ref="D48:BJ48" si="13">SUM(D38:D47)</f>
        <v>5.4717131800000001</v>
      </c>
      <c r="E48" s="14">
        <f t="shared" si="13"/>
        <v>0</v>
      </c>
      <c r="F48" s="14">
        <f t="shared" si="13"/>
        <v>0</v>
      </c>
      <c r="G48" s="14">
        <f t="shared" si="13"/>
        <v>3.8645923399999997</v>
      </c>
      <c r="H48" s="14">
        <f t="shared" si="13"/>
        <v>60.328648089999994</v>
      </c>
      <c r="I48" s="14">
        <f t="shared" si="13"/>
        <v>6.9642284000000005</v>
      </c>
      <c r="J48" s="14">
        <f t="shared" si="13"/>
        <v>4.2812375500000002</v>
      </c>
      <c r="K48" s="14">
        <f t="shared" si="13"/>
        <v>0</v>
      </c>
      <c r="L48" s="14">
        <f t="shared" si="13"/>
        <v>48.318100579999999</v>
      </c>
      <c r="M48" s="14">
        <f t="shared" si="13"/>
        <v>0</v>
      </c>
      <c r="N48" s="14">
        <f t="shared" si="13"/>
        <v>0</v>
      </c>
      <c r="O48" s="14">
        <f t="shared" si="13"/>
        <v>0</v>
      </c>
      <c r="P48" s="14">
        <f t="shared" si="13"/>
        <v>0</v>
      </c>
      <c r="Q48" s="14">
        <f t="shared" si="13"/>
        <v>0</v>
      </c>
      <c r="R48" s="14">
        <f t="shared" si="13"/>
        <v>36.60840348</v>
      </c>
      <c r="S48" s="14">
        <f t="shared" si="13"/>
        <v>6.7673910000000004E-2</v>
      </c>
      <c r="T48" s="14">
        <f t="shared" si="13"/>
        <v>0</v>
      </c>
      <c r="U48" s="14">
        <f t="shared" si="13"/>
        <v>0</v>
      </c>
      <c r="V48" s="14">
        <f t="shared" si="13"/>
        <v>6.6014980100000002</v>
      </c>
      <c r="W48" s="14">
        <f t="shared" si="13"/>
        <v>1.1167090000000001E-2</v>
      </c>
      <c r="X48" s="14">
        <f t="shared" si="13"/>
        <v>0.23505587999999999</v>
      </c>
      <c r="Y48" s="14">
        <f t="shared" si="13"/>
        <v>0</v>
      </c>
      <c r="Z48" s="14">
        <f t="shared" si="13"/>
        <v>0</v>
      </c>
      <c r="AA48" s="14">
        <f t="shared" si="13"/>
        <v>0</v>
      </c>
      <c r="AB48" s="14">
        <f t="shared" si="13"/>
        <v>20.888865470000002</v>
      </c>
      <c r="AC48" s="14">
        <f t="shared" si="13"/>
        <v>2.3667179800000002</v>
      </c>
      <c r="AD48" s="14">
        <f t="shared" si="13"/>
        <v>0</v>
      </c>
      <c r="AE48" s="14">
        <f t="shared" si="13"/>
        <v>0</v>
      </c>
      <c r="AF48" s="14">
        <f t="shared" si="13"/>
        <v>48.27556234</v>
      </c>
      <c r="AG48" s="14">
        <f t="shared" si="13"/>
        <v>0</v>
      </c>
      <c r="AH48" s="14">
        <f t="shared" si="13"/>
        <v>0</v>
      </c>
      <c r="AI48" s="14">
        <f t="shared" si="13"/>
        <v>0</v>
      </c>
      <c r="AJ48" s="14">
        <f t="shared" si="13"/>
        <v>0</v>
      </c>
      <c r="AK48" s="14">
        <f t="shared" si="13"/>
        <v>0</v>
      </c>
      <c r="AL48" s="14">
        <f t="shared" si="13"/>
        <v>9.0889498900000003</v>
      </c>
      <c r="AM48" s="14">
        <f t="shared" si="13"/>
        <v>8.1018000000000007E-2</v>
      </c>
      <c r="AN48" s="14">
        <f t="shared" si="13"/>
        <v>0</v>
      </c>
      <c r="AO48" s="14">
        <f t="shared" si="13"/>
        <v>0</v>
      </c>
      <c r="AP48" s="14">
        <f t="shared" si="13"/>
        <v>9.4318143400000007</v>
      </c>
      <c r="AQ48" s="14">
        <f t="shared" si="13"/>
        <v>0</v>
      </c>
      <c r="AR48" s="14">
        <f t="shared" si="13"/>
        <v>0</v>
      </c>
      <c r="AS48" s="14">
        <f t="shared" si="13"/>
        <v>0</v>
      </c>
      <c r="AT48" s="14">
        <f t="shared" si="13"/>
        <v>0</v>
      </c>
      <c r="AU48" s="14">
        <f t="shared" si="13"/>
        <v>0</v>
      </c>
      <c r="AV48" s="14">
        <f t="shared" si="13"/>
        <v>443.72584594999995</v>
      </c>
      <c r="AW48" s="14">
        <f t="shared" si="13"/>
        <v>97.962116890000004</v>
      </c>
      <c r="AX48" s="14">
        <f t="shared" si="13"/>
        <v>0</v>
      </c>
      <c r="AY48" s="14">
        <f t="shared" si="13"/>
        <v>0</v>
      </c>
      <c r="AZ48" s="14">
        <f t="shared" si="13"/>
        <v>870.8945349899999</v>
      </c>
      <c r="BA48" s="14">
        <f t="shared" si="13"/>
        <v>0</v>
      </c>
      <c r="BB48" s="14">
        <f t="shared" si="13"/>
        <v>0</v>
      </c>
      <c r="BC48" s="14">
        <f t="shared" si="13"/>
        <v>0</v>
      </c>
      <c r="BD48" s="14">
        <f t="shared" si="13"/>
        <v>0</v>
      </c>
      <c r="BE48" s="14">
        <f t="shared" si="13"/>
        <v>0</v>
      </c>
      <c r="BF48" s="14">
        <f t="shared" si="13"/>
        <v>259.71093123999998</v>
      </c>
      <c r="BG48" s="14">
        <f t="shared" si="13"/>
        <v>29.987141919999999</v>
      </c>
      <c r="BH48" s="14">
        <f t="shared" si="13"/>
        <v>0</v>
      </c>
      <c r="BI48" s="14">
        <f t="shared" si="13"/>
        <v>0</v>
      </c>
      <c r="BJ48" s="14">
        <f t="shared" si="13"/>
        <v>246.13429468999996</v>
      </c>
      <c r="BK48" s="17">
        <f>SUM(BK38:BK47)</f>
        <v>2211.3306037800003</v>
      </c>
      <c r="BO48" s="50"/>
    </row>
    <row r="49" spans="1:67" s="18" customFormat="1" x14ac:dyDescent="0.25">
      <c r="A49" s="54"/>
      <c r="B49" s="60" t="s">
        <v>23</v>
      </c>
      <c r="C49" s="14">
        <f t="shared" ref="C49:BJ49" si="14">C48+C35</f>
        <v>3.0491570000000003E-2</v>
      </c>
      <c r="D49" s="14">
        <f t="shared" si="14"/>
        <v>5.6964910099999999</v>
      </c>
      <c r="E49" s="14">
        <f t="shared" si="14"/>
        <v>0</v>
      </c>
      <c r="F49" s="14">
        <f t="shared" si="14"/>
        <v>0</v>
      </c>
      <c r="G49" s="14">
        <f t="shared" si="14"/>
        <v>3.8645923399999997</v>
      </c>
      <c r="H49" s="14">
        <f t="shared" si="14"/>
        <v>71.071060979999999</v>
      </c>
      <c r="I49" s="14">
        <f t="shared" si="14"/>
        <v>7.0796325400000004</v>
      </c>
      <c r="J49" s="14">
        <f t="shared" si="14"/>
        <v>4.2812375500000002</v>
      </c>
      <c r="K49" s="14">
        <f t="shared" si="14"/>
        <v>0</v>
      </c>
      <c r="L49" s="14">
        <f t="shared" si="14"/>
        <v>48.715782369999999</v>
      </c>
      <c r="M49" s="14">
        <f t="shared" si="14"/>
        <v>0</v>
      </c>
      <c r="N49" s="14">
        <f t="shared" si="14"/>
        <v>0</v>
      </c>
      <c r="O49" s="14">
        <f t="shared" si="14"/>
        <v>0</v>
      </c>
      <c r="P49" s="14">
        <f t="shared" si="14"/>
        <v>0</v>
      </c>
      <c r="Q49" s="14">
        <f t="shared" si="14"/>
        <v>0</v>
      </c>
      <c r="R49" s="14">
        <f t="shared" si="14"/>
        <v>44.687014019999999</v>
      </c>
      <c r="S49" s="14">
        <f t="shared" si="14"/>
        <v>0.10207135000000001</v>
      </c>
      <c r="T49" s="14">
        <f t="shared" si="14"/>
        <v>0</v>
      </c>
      <c r="U49" s="14">
        <f t="shared" si="14"/>
        <v>0</v>
      </c>
      <c r="V49" s="14">
        <f t="shared" si="14"/>
        <v>6.6819984699999999</v>
      </c>
      <c r="W49" s="14">
        <f t="shared" si="14"/>
        <v>1.1167090000000001E-2</v>
      </c>
      <c r="X49" s="14">
        <f t="shared" si="14"/>
        <v>0.23505587999999999</v>
      </c>
      <c r="Y49" s="14">
        <f t="shared" si="14"/>
        <v>0</v>
      </c>
      <c r="Z49" s="14">
        <f t="shared" si="14"/>
        <v>0</v>
      </c>
      <c r="AA49" s="14">
        <f t="shared" si="14"/>
        <v>0</v>
      </c>
      <c r="AB49" s="14">
        <f t="shared" si="14"/>
        <v>22.368664200000001</v>
      </c>
      <c r="AC49" s="14">
        <f t="shared" si="14"/>
        <v>2.3827884300000002</v>
      </c>
      <c r="AD49" s="14">
        <f t="shared" si="14"/>
        <v>0</v>
      </c>
      <c r="AE49" s="14">
        <f t="shared" si="14"/>
        <v>0</v>
      </c>
      <c r="AF49" s="14">
        <f t="shared" si="14"/>
        <v>48.942690820000003</v>
      </c>
      <c r="AG49" s="14">
        <f t="shared" si="14"/>
        <v>0</v>
      </c>
      <c r="AH49" s="14">
        <f t="shared" si="14"/>
        <v>0</v>
      </c>
      <c r="AI49" s="14">
        <f t="shared" si="14"/>
        <v>0</v>
      </c>
      <c r="AJ49" s="14">
        <f t="shared" si="14"/>
        <v>0</v>
      </c>
      <c r="AK49" s="14">
        <f t="shared" si="14"/>
        <v>0</v>
      </c>
      <c r="AL49" s="14">
        <f t="shared" si="14"/>
        <v>9.5668018300000011</v>
      </c>
      <c r="AM49" s="14">
        <f t="shared" si="14"/>
        <v>9.0658060000000013E-2</v>
      </c>
      <c r="AN49" s="14">
        <f t="shared" si="14"/>
        <v>0</v>
      </c>
      <c r="AO49" s="14">
        <f t="shared" si="14"/>
        <v>0</v>
      </c>
      <c r="AP49" s="14">
        <f t="shared" si="14"/>
        <v>9.4587441500000011</v>
      </c>
      <c r="AQ49" s="14">
        <f t="shared" si="14"/>
        <v>0</v>
      </c>
      <c r="AR49" s="14">
        <f t="shared" si="14"/>
        <v>0</v>
      </c>
      <c r="AS49" s="14">
        <f t="shared" si="14"/>
        <v>0</v>
      </c>
      <c r="AT49" s="14">
        <f t="shared" si="14"/>
        <v>0</v>
      </c>
      <c r="AU49" s="14">
        <f t="shared" si="14"/>
        <v>0</v>
      </c>
      <c r="AV49" s="14">
        <f t="shared" si="14"/>
        <v>483.23327956999992</v>
      </c>
      <c r="AW49" s="14">
        <f t="shared" si="14"/>
        <v>100.60703222000001</v>
      </c>
      <c r="AX49" s="14">
        <f t="shared" si="14"/>
        <v>0</v>
      </c>
      <c r="AY49" s="14">
        <f t="shared" si="14"/>
        <v>0</v>
      </c>
      <c r="AZ49" s="14">
        <f t="shared" si="14"/>
        <v>886.67728842999986</v>
      </c>
      <c r="BA49" s="14">
        <f t="shared" si="14"/>
        <v>0</v>
      </c>
      <c r="BB49" s="14">
        <f t="shared" si="14"/>
        <v>0</v>
      </c>
      <c r="BC49" s="14">
        <f t="shared" si="14"/>
        <v>0</v>
      </c>
      <c r="BD49" s="14">
        <f t="shared" si="14"/>
        <v>0</v>
      </c>
      <c r="BE49" s="14">
        <f t="shared" si="14"/>
        <v>0</v>
      </c>
      <c r="BF49" s="14">
        <f t="shared" si="14"/>
        <v>283.60532566999996</v>
      </c>
      <c r="BG49" s="14">
        <f t="shared" si="14"/>
        <v>30.736471899999998</v>
      </c>
      <c r="BH49" s="14">
        <f t="shared" si="14"/>
        <v>0</v>
      </c>
      <c r="BI49" s="14">
        <f t="shared" si="14"/>
        <v>0</v>
      </c>
      <c r="BJ49" s="14">
        <f t="shared" si="14"/>
        <v>248.50433816999995</v>
      </c>
      <c r="BK49" s="16">
        <f t="shared" ref="BK49" si="15">BK48+BK35</f>
        <v>2318.6306786200003</v>
      </c>
      <c r="BO49" s="50"/>
    </row>
    <row r="50" spans="1:67" ht="15" customHeight="1" x14ac:dyDescent="0.25">
      <c r="B50" s="61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3"/>
    </row>
    <row r="51" spans="1:67" s="13" customFormat="1" x14ac:dyDescent="0.25">
      <c r="A51" s="54" t="s">
        <v>24</v>
      </c>
      <c r="B51" s="57" t="s">
        <v>25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O51" s="48"/>
    </row>
    <row r="52" spans="1:67" s="13" customFormat="1" x14ac:dyDescent="0.25">
      <c r="A52" s="54" t="s">
        <v>7</v>
      </c>
      <c r="B52" s="60" t="s">
        <v>26</v>
      </c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8"/>
    </row>
    <row r="53" spans="1:67" s="13" customFormat="1" x14ac:dyDescent="0.25">
      <c r="A53" s="54"/>
      <c r="B53" s="68" t="s">
        <v>101</v>
      </c>
      <c r="C53" s="9">
        <v>0</v>
      </c>
      <c r="D53" s="10">
        <v>1.0593018700000001</v>
      </c>
      <c r="E53" s="10">
        <v>0</v>
      </c>
      <c r="F53" s="10">
        <v>0</v>
      </c>
      <c r="G53" s="11">
        <v>0</v>
      </c>
      <c r="H53" s="9">
        <v>6.3257968299999998</v>
      </c>
      <c r="I53" s="10">
        <v>0.43100632999999999</v>
      </c>
      <c r="J53" s="10">
        <v>0</v>
      </c>
      <c r="K53" s="10">
        <v>0</v>
      </c>
      <c r="L53" s="11">
        <v>5.0029070400000002</v>
      </c>
      <c r="M53" s="9">
        <v>0</v>
      </c>
      <c r="N53" s="10">
        <v>0</v>
      </c>
      <c r="O53" s="10">
        <v>0</v>
      </c>
      <c r="P53" s="10">
        <v>0</v>
      </c>
      <c r="Q53" s="11">
        <v>0</v>
      </c>
      <c r="R53" s="9">
        <v>3.83006534</v>
      </c>
      <c r="S53" s="10">
        <v>4.7999999999999996E-7</v>
      </c>
      <c r="T53" s="10">
        <v>0</v>
      </c>
      <c r="U53" s="10">
        <v>0</v>
      </c>
      <c r="V53" s="11">
        <v>0.32587027000000002</v>
      </c>
      <c r="W53" s="9">
        <v>0</v>
      </c>
      <c r="X53" s="10">
        <v>0</v>
      </c>
      <c r="Y53" s="10">
        <v>0</v>
      </c>
      <c r="Z53" s="10">
        <v>0</v>
      </c>
      <c r="AA53" s="11">
        <v>0</v>
      </c>
      <c r="AB53" s="9">
        <v>1.60647885</v>
      </c>
      <c r="AC53" s="10">
        <v>0.22337159000000001</v>
      </c>
      <c r="AD53" s="10">
        <v>0</v>
      </c>
      <c r="AE53" s="10">
        <v>0</v>
      </c>
      <c r="AF53" s="11">
        <v>6.8273260699999998</v>
      </c>
      <c r="AG53" s="9">
        <v>0</v>
      </c>
      <c r="AH53" s="10">
        <v>0</v>
      </c>
      <c r="AI53" s="10">
        <v>0</v>
      </c>
      <c r="AJ53" s="10">
        <v>0</v>
      </c>
      <c r="AK53" s="11">
        <v>0</v>
      </c>
      <c r="AL53" s="9">
        <v>0.65005736999999997</v>
      </c>
      <c r="AM53" s="10">
        <v>3.05704E-3</v>
      </c>
      <c r="AN53" s="10">
        <v>0</v>
      </c>
      <c r="AO53" s="10">
        <v>0</v>
      </c>
      <c r="AP53" s="11">
        <v>0.18647121</v>
      </c>
      <c r="AQ53" s="9">
        <v>0</v>
      </c>
      <c r="AR53" s="10">
        <v>0</v>
      </c>
      <c r="AS53" s="10">
        <v>0</v>
      </c>
      <c r="AT53" s="10">
        <v>0</v>
      </c>
      <c r="AU53" s="11">
        <v>0</v>
      </c>
      <c r="AV53" s="9">
        <v>30.483696200000001</v>
      </c>
      <c r="AW53" s="10">
        <v>3.60117581</v>
      </c>
      <c r="AX53" s="10">
        <v>0</v>
      </c>
      <c r="AY53" s="10">
        <v>0</v>
      </c>
      <c r="AZ53" s="11">
        <v>80.679531789999999</v>
      </c>
      <c r="BA53" s="9">
        <v>0</v>
      </c>
      <c r="BB53" s="10">
        <v>0</v>
      </c>
      <c r="BC53" s="10">
        <v>0</v>
      </c>
      <c r="BD53" s="10">
        <v>0</v>
      </c>
      <c r="BE53" s="11">
        <v>0</v>
      </c>
      <c r="BF53" s="9">
        <v>16.425097860000001</v>
      </c>
      <c r="BG53" s="10">
        <v>6.28540615</v>
      </c>
      <c r="BH53" s="10">
        <v>0</v>
      </c>
      <c r="BI53" s="10">
        <v>0</v>
      </c>
      <c r="BJ53" s="11">
        <v>34.115760569999999</v>
      </c>
      <c r="BK53" s="12">
        <f>SUM(C53:BJ53)</f>
        <v>198.06237866999999</v>
      </c>
      <c r="BO53" s="48"/>
    </row>
    <row r="54" spans="1:67" s="13" customFormat="1" x14ac:dyDescent="0.25">
      <c r="A54" s="54"/>
      <c r="B54" s="68"/>
      <c r="C54" s="9"/>
      <c r="D54" s="10"/>
      <c r="E54" s="10"/>
      <c r="F54" s="10"/>
      <c r="G54" s="11"/>
      <c r="H54" s="9"/>
      <c r="I54" s="10"/>
      <c r="J54" s="10"/>
      <c r="K54" s="10"/>
      <c r="L54" s="11"/>
      <c r="M54" s="9"/>
      <c r="N54" s="10"/>
      <c r="O54" s="10"/>
      <c r="P54" s="10"/>
      <c r="Q54" s="11"/>
      <c r="R54" s="9"/>
      <c r="S54" s="10"/>
      <c r="T54" s="10"/>
      <c r="U54" s="10"/>
      <c r="V54" s="11"/>
      <c r="W54" s="9"/>
      <c r="X54" s="10"/>
      <c r="Y54" s="10"/>
      <c r="Z54" s="10"/>
      <c r="AA54" s="11"/>
      <c r="AB54" s="9"/>
      <c r="AC54" s="10"/>
      <c r="AD54" s="10"/>
      <c r="AE54" s="10"/>
      <c r="AF54" s="11"/>
      <c r="AG54" s="9"/>
      <c r="AH54" s="10"/>
      <c r="AI54" s="10"/>
      <c r="AJ54" s="10"/>
      <c r="AK54" s="11"/>
      <c r="AL54" s="9"/>
      <c r="AM54" s="10"/>
      <c r="AN54" s="10"/>
      <c r="AO54" s="10"/>
      <c r="AP54" s="11"/>
      <c r="AQ54" s="9"/>
      <c r="AR54" s="10"/>
      <c r="AS54" s="10"/>
      <c r="AT54" s="10"/>
      <c r="AU54" s="11"/>
      <c r="AV54" s="9"/>
      <c r="AW54" s="10"/>
      <c r="AX54" s="10"/>
      <c r="AY54" s="10"/>
      <c r="AZ54" s="11"/>
      <c r="BA54" s="9"/>
      <c r="BB54" s="10"/>
      <c r="BC54" s="10"/>
      <c r="BD54" s="10"/>
      <c r="BE54" s="11"/>
      <c r="BF54" s="9"/>
      <c r="BG54" s="10"/>
      <c r="BH54" s="10"/>
      <c r="BI54" s="10"/>
      <c r="BJ54" s="11"/>
      <c r="BK54" s="12"/>
      <c r="BO54" s="48"/>
    </row>
    <row r="55" spans="1:67" s="18" customFormat="1" x14ac:dyDescent="0.25">
      <c r="A55" s="54"/>
      <c r="B55" s="60" t="s">
        <v>27</v>
      </c>
      <c r="C55" s="14">
        <f>SUM(C53:C54)</f>
        <v>0</v>
      </c>
      <c r="D55" s="14">
        <f t="shared" ref="D55:BK55" si="16">SUM(D53:D54)</f>
        <v>1.0593018700000001</v>
      </c>
      <c r="E55" s="14">
        <f t="shared" si="16"/>
        <v>0</v>
      </c>
      <c r="F55" s="14">
        <f t="shared" si="16"/>
        <v>0</v>
      </c>
      <c r="G55" s="14">
        <f t="shared" si="16"/>
        <v>0</v>
      </c>
      <c r="H55" s="14">
        <f t="shared" si="16"/>
        <v>6.3257968299999998</v>
      </c>
      <c r="I55" s="14">
        <f t="shared" si="16"/>
        <v>0.43100632999999999</v>
      </c>
      <c r="J55" s="14">
        <f t="shared" si="16"/>
        <v>0</v>
      </c>
      <c r="K55" s="14">
        <f t="shared" si="16"/>
        <v>0</v>
      </c>
      <c r="L55" s="14">
        <f t="shared" si="16"/>
        <v>5.0029070400000002</v>
      </c>
      <c r="M55" s="14">
        <f t="shared" si="16"/>
        <v>0</v>
      </c>
      <c r="N55" s="14">
        <f t="shared" si="16"/>
        <v>0</v>
      </c>
      <c r="O55" s="14">
        <f t="shared" si="16"/>
        <v>0</v>
      </c>
      <c r="P55" s="14">
        <f t="shared" si="16"/>
        <v>0</v>
      </c>
      <c r="Q55" s="14">
        <f t="shared" si="16"/>
        <v>0</v>
      </c>
      <c r="R55" s="14">
        <f t="shared" si="16"/>
        <v>3.83006534</v>
      </c>
      <c r="S55" s="14">
        <f t="shared" si="16"/>
        <v>4.7999999999999996E-7</v>
      </c>
      <c r="T55" s="14">
        <f t="shared" si="16"/>
        <v>0</v>
      </c>
      <c r="U55" s="14">
        <f t="shared" si="16"/>
        <v>0</v>
      </c>
      <c r="V55" s="14">
        <f t="shared" si="16"/>
        <v>0.32587027000000002</v>
      </c>
      <c r="W55" s="14">
        <f t="shared" si="16"/>
        <v>0</v>
      </c>
      <c r="X55" s="14">
        <f t="shared" si="16"/>
        <v>0</v>
      </c>
      <c r="Y55" s="14">
        <f t="shared" si="16"/>
        <v>0</v>
      </c>
      <c r="Z55" s="14">
        <f t="shared" si="16"/>
        <v>0</v>
      </c>
      <c r="AA55" s="14">
        <f t="shared" si="16"/>
        <v>0</v>
      </c>
      <c r="AB55" s="14">
        <f t="shared" si="16"/>
        <v>1.60647885</v>
      </c>
      <c r="AC55" s="14">
        <f t="shared" si="16"/>
        <v>0.22337159000000001</v>
      </c>
      <c r="AD55" s="14">
        <f t="shared" si="16"/>
        <v>0</v>
      </c>
      <c r="AE55" s="14">
        <f t="shared" si="16"/>
        <v>0</v>
      </c>
      <c r="AF55" s="14">
        <f t="shared" si="16"/>
        <v>6.8273260699999998</v>
      </c>
      <c r="AG55" s="14">
        <f t="shared" si="16"/>
        <v>0</v>
      </c>
      <c r="AH55" s="14">
        <f t="shared" si="16"/>
        <v>0</v>
      </c>
      <c r="AI55" s="14">
        <f t="shared" si="16"/>
        <v>0</v>
      </c>
      <c r="AJ55" s="14">
        <f t="shared" si="16"/>
        <v>0</v>
      </c>
      <c r="AK55" s="14">
        <f t="shared" si="16"/>
        <v>0</v>
      </c>
      <c r="AL55" s="14">
        <f t="shared" si="16"/>
        <v>0.65005736999999997</v>
      </c>
      <c r="AM55" s="14">
        <f t="shared" si="16"/>
        <v>3.05704E-3</v>
      </c>
      <c r="AN55" s="14">
        <f t="shared" si="16"/>
        <v>0</v>
      </c>
      <c r="AO55" s="14">
        <f t="shared" si="16"/>
        <v>0</v>
      </c>
      <c r="AP55" s="14">
        <f t="shared" si="16"/>
        <v>0.18647121</v>
      </c>
      <c r="AQ55" s="14">
        <f t="shared" si="16"/>
        <v>0</v>
      </c>
      <c r="AR55" s="14">
        <f t="shared" si="16"/>
        <v>0</v>
      </c>
      <c r="AS55" s="14">
        <f t="shared" si="16"/>
        <v>0</v>
      </c>
      <c r="AT55" s="14">
        <f t="shared" si="16"/>
        <v>0</v>
      </c>
      <c r="AU55" s="14">
        <f t="shared" si="16"/>
        <v>0</v>
      </c>
      <c r="AV55" s="14">
        <f t="shared" si="16"/>
        <v>30.483696200000001</v>
      </c>
      <c r="AW55" s="14">
        <f t="shared" si="16"/>
        <v>3.60117581</v>
      </c>
      <c r="AX55" s="14">
        <f t="shared" si="16"/>
        <v>0</v>
      </c>
      <c r="AY55" s="14">
        <f t="shared" si="16"/>
        <v>0</v>
      </c>
      <c r="AZ55" s="14">
        <f t="shared" si="16"/>
        <v>80.679531789999999</v>
      </c>
      <c r="BA55" s="14">
        <f t="shared" si="16"/>
        <v>0</v>
      </c>
      <c r="BB55" s="14">
        <f t="shared" si="16"/>
        <v>0</v>
      </c>
      <c r="BC55" s="14">
        <f t="shared" si="16"/>
        <v>0</v>
      </c>
      <c r="BD55" s="14">
        <f t="shared" si="16"/>
        <v>0</v>
      </c>
      <c r="BE55" s="14">
        <f t="shared" si="16"/>
        <v>0</v>
      </c>
      <c r="BF55" s="14">
        <f t="shared" si="16"/>
        <v>16.425097860000001</v>
      </c>
      <c r="BG55" s="14">
        <f t="shared" si="16"/>
        <v>6.28540615</v>
      </c>
      <c r="BH55" s="14">
        <f t="shared" si="16"/>
        <v>0</v>
      </c>
      <c r="BI55" s="14">
        <f t="shared" si="16"/>
        <v>0</v>
      </c>
      <c r="BJ55" s="14">
        <f t="shared" si="16"/>
        <v>34.115760569999999</v>
      </c>
      <c r="BK55" s="17">
        <f t="shared" si="16"/>
        <v>198.06237866999999</v>
      </c>
      <c r="BO55" s="50"/>
    </row>
    <row r="56" spans="1:67" ht="15" customHeight="1" x14ac:dyDescent="0.25"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3"/>
    </row>
    <row r="57" spans="1:67" s="13" customFormat="1" x14ac:dyDescent="0.25">
      <c r="A57" s="54" t="s">
        <v>38</v>
      </c>
      <c r="B57" s="8" t="s">
        <v>39</v>
      </c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1"/>
      <c r="BO57" s="48"/>
    </row>
    <row r="58" spans="1:67" s="13" customFormat="1" x14ac:dyDescent="0.25">
      <c r="A58" s="54" t="s">
        <v>7</v>
      </c>
      <c r="B58" s="69" t="s">
        <v>40</v>
      </c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1"/>
      <c r="BO58" s="48"/>
    </row>
    <row r="59" spans="1:67" s="13" customFormat="1" x14ac:dyDescent="0.25">
      <c r="A59" s="54"/>
      <c r="B59" s="59"/>
      <c r="C59" s="9"/>
      <c r="D59" s="10"/>
      <c r="E59" s="10"/>
      <c r="F59" s="10"/>
      <c r="G59" s="11"/>
      <c r="H59" s="9"/>
      <c r="I59" s="10"/>
      <c r="J59" s="10"/>
      <c r="K59" s="10"/>
      <c r="L59" s="11"/>
      <c r="M59" s="9"/>
      <c r="N59" s="10"/>
      <c r="O59" s="10"/>
      <c r="P59" s="10"/>
      <c r="Q59" s="11"/>
      <c r="R59" s="9"/>
      <c r="S59" s="10"/>
      <c r="T59" s="10"/>
      <c r="U59" s="10"/>
      <c r="V59" s="11"/>
      <c r="W59" s="9"/>
      <c r="X59" s="10"/>
      <c r="Y59" s="10"/>
      <c r="Z59" s="10"/>
      <c r="AA59" s="11"/>
      <c r="AB59" s="9"/>
      <c r="AC59" s="10"/>
      <c r="AD59" s="10"/>
      <c r="AE59" s="10"/>
      <c r="AF59" s="11"/>
      <c r="AG59" s="9"/>
      <c r="AH59" s="10"/>
      <c r="AI59" s="10"/>
      <c r="AJ59" s="10"/>
      <c r="AK59" s="11"/>
      <c r="AL59" s="9"/>
      <c r="AM59" s="10"/>
      <c r="AN59" s="10"/>
      <c r="AO59" s="10"/>
      <c r="AP59" s="11"/>
      <c r="AQ59" s="9"/>
      <c r="AR59" s="10"/>
      <c r="AS59" s="10"/>
      <c r="AT59" s="10"/>
      <c r="AU59" s="11"/>
      <c r="AV59" s="9"/>
      <c r="AW59" s="10"/>
      <c r="AX59" s="10"/>
      <c r="AY59" s="10"/>
      <c r="AZ59" s="11"/>
      <c r="BA59" s="9"/>
      <c r="BB59" s="10"/>
      <c r="BC59" s="10"/>
      <c r="BD59" s="10"/>
      <c r="BE59" s="11"/>
      <c r="BF59" s="9"/>
      <c r="BG59" s="10"/>
      <c r="BH59" s="10"/>
      <c r="BI59" s="10"/>
      <c r="BJ59" s="11"/>
      <c r="BK59" s="12">
        <f>SUM(C59:BJ59)</f>
        <v>0</v>
      </c>
      <c r="BO59" s="48"/>
    </row>
    <row r="60" spans="1:67" s="18" customFormat="1" x14ac:dyDescent="0.25">
      <c r="A60" s="54"/>
      <c r="B60" s="60" t="s">
        <v>9</v>
      </c>
      <c r="C60" s="14">
        <f>SUM(C59)</f>
        <v>0</v>
      </c>
      <c r="D60" s="14">
        <f t="shared" ref="D60:BJ60" si="17">SUM(D59)</f>
        <v>0</v>
      </c>
      <c r="E60" s="14">
        <f t="shared" si="17"/>
        <v>0</v>
      </c>
      <c r="F60" s="14">
        <f t="shared" si="17"/>
        <v>0</v>
      </c>
      <c r="G60" s="14">
        <f t="shared" si="17"/>
        <v>0</v>
      </c>
      <c r="H60" s="14">
        <f t="shared" si="17"/>
        <v>0</v>
      </c>
      <c r="I60" s="14">
        <f t="shared" si="17"/>
        <v>0</v>
      </c>
      <c r="J60" s="14">
        <f t="shared" si="17"/>
        <v>0</v>
      </c>
      <c r="K60" s="14">
        <f t="shared" si="17"/>
        <v>0</v>
      </c>
      <c r="L60" s="14">
        <f t="shared" si="17"/>
        <v>0</v>
      </c>
      <c r="M60" s="14">
        <f t="shared" si="17"/>
        <v>0</v>
      </c>
      <c r="N60" s="14">
        <f t="shared" si="17"/>
        <v>0</v>
      </c>
      <c r="O60" s="14">
        <f t="shared" si="17"/>
        <v>0</v>
      </c>
      <c r="P60" s="14">
        <f t="shared" si="17"/>
        <v>0</v>
      </c>
      <c r="Q60" s="14">
        <f t="shared" si="17"/>
        <v>0</v>
      </c>
      <c r="R60" s="14">
        <f t="shared" si="17"/>
        <v>0</v>
      </c>
      <c r="S60" s="14">
        <f t="shared" si="17"/>
        <v>0</v>
      </c>
      <c r="T60" s="14">
        <f t="shared" si="17"/>
        <v>0</v>
      </c>
      <c r="U60" s="14">
        <f t="shared" si="17"/>
        <v>0</v>
      </c>
      <c r="V60" s="14">
        <f t="shared" si="17"/>
        <v>0</v>
      </c>
      <c r="W60" s="14">
        <f t="shared" si="17"/>
        <v>0</v>
      </c>
      <c r="X60" s="14">
        <f t="shared" si="17"/>
        <v>0</v>
      </c>
      <c r="Y60" s="14">
        <f t="shared" si="17"/>
        <v>0</v>
      </c>
      <c r="Z60" s="14">
        <f t="shared" si="17"/>
        <v>0</v>
      </c>
      <c r="AA60" s="14">
        <f t="shared" si="17"/>
        <v>0</v>
      </c>
      <c r="AB60" s="14">
        <f t="shared" si="17"/>
        <v>0</v>
      </c>
      <c r="AC60" s="14">
        <f t="shared" si="17"/>
        <v>0</v>
      </c>
      <c r="AD60" s="14">
        <f t="shared" si="17"/>
        <v>0</v>
      </c>
      <c r="AE60" s="14">
        <f t="shared" si="17"/>
        <v>0</v>
      </c>
      <c r="AF60" s="14">
        <f t="shared" si="17"/>
        <v>0</v>
      </c>
      <c r="AG60" s="14">
        <f t="shared" si="17"/>
        <v>0</v>
      </c>
      <c r="AH60" s="14">
        <f t="shared" si="17"/>
        <v>0</v>
      </c>
      <c r="AI60" s="14">
        <f t="shared" si="17"/>
        <v>0</v>
      </c>
      <c r="AJ60" s="14">
        <f t="shared" si="17"/>
        <v>0</v>
      </c>
      <c r="AK60" s="14">
        <f t="shared" si="17"/>
        <v>0</v>
      </c>
      <c r="AL60" s="14">
        <f t="shared" si="17"/>
        <v>0</v>
      </c>
      <c r="AM60" s="14">
        <f t="shared" si="17"/>
        <v>0</v>
      </c>
      <c r="AN60" s="14">
        <f t="shared" si="17"/>
        <v>0</v>
      </c>
      <c r="AO60" s="14">
        <f t="shared" si="17"/>
        <v>0</v>
      </c>
      <c r="AP60" s="14">
        <f t="shared" si="17"/>
        <v>0</v>
      </c>
      <c r="AQ60" s="14">
        <f t="shared" si="17"/>
        <v>0</v>
      </c>
      <c r="AR60" s="14">
        <f t="shared" si="17"/>
        <v>0</v>
      </c>
      <c r="AS60" s="14">
        <f t="shared" si="17"/>
        <v>0</v>
      </c>
      <c r="AT60" s="14">
        <f t="shared" si="17"/>
        <v>0</v>
      </c>
      <c r="AU60" s="14">
        <f t="shared" si="17"/>
        <v>0</v>
      </c>
      <c r="AV60" s="14">
        <f t="shared" si="17"/>
        <v>0</v>
      </c>
      <c r="AW60" s="14">
        <f t="shared" si="17"/>
        <v>0</v>
      </c>
      <c r="AX60" s="14">
        <f t="shared" si="17"/>
        <v>0</v>
      </c>
      <c r="AY60" s="14">
        <f t="shared" si="17"/>
        <v>0</v>
      </c>
      <c r="AZ60" s="14">
        <f t="shared" si="17"/>
        <v>0</v>
      </c>
      <c r="BA60" s="14">
        <f t="shared" si="17"/>
        <v>0</v>
      </c>
      <c r="BB60" s="14">
        <f t="shared" si="17"/>
        <v>0</v>
      </c>
      <c r="BC60" s="14">
        <f t="shared" si="17"/>
        <v>0</v>
      </c>
      <c r="BD60" s="14">
        <f t="shared" si="17"/>
        <v>0</v>
      </c>
      <c r="BE60" s="14">
        <f t="shared" si="17"/>
        <v>0</v>
      </c>
      <c r="BF60" s="14">
        <f t="shared" si="17"/>
        <v>0</v>
      </c>
      <c r="BG60" s="14">
        <f t="shared" si="17"/>
        <v>0</v>
      </c>
      <c r="BH60" s="14">
        <f t="shared" si="17"/>
        <v>0</v>
      </c>
      <c r="BI60" s="14">
        <f t="shared" si="17"/>
        <v>0</v>
      </c>
      <c r="BJ60" s="14">
        <f t="shared" si="17"/>
        <v>0</v>
      </c>
      <c r="BK60" s="17">
        <f>SUM(BK59)</f>
        <v>0</v>
      </c>
      <c r="BO60" s="50"/>
    </row>
    <row r="61" spans="1:67" s="13" customFormat="1" x14ac:dyDescent="0.25">
      <c r="A61" s="54" t="s">
        <v>10</v>
      </c>
      <c r="B61" s="64" t="s">
        <v>41</v>
      </c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1"/>
      <c r="BO61" s="48"/>
    </row>
    <row r="62" spans="1:67" s="13" customFormat="1" x14ac:dyDescent="0.25">
      <c r="A62" s="54"/>
      <c r="B62" s="59"/>
      <c r="C62" s="9"/>
      <c r="D62" s="10"/>
      <c r="E62" s="10"/>
      <c r="F62" s="10"/>
      <c r="G62" s="11"/>
      <c r="H62" s="9"/>
      <c r="I62" s="10"/>
      <c r="J62" s="10"/>
      <c r="K62" s="10"/>
      <c r="L62" s="11"/>
      <c r="M62" s="9"/>
      <c r="N62" s="10"/>
      <c r="O62" s="10"/>
      <c r="P62" s="10"/>
      <c r="Q62" s="11"/>
      <c r="R62" s="9"/>
      <c r="S62" s="10"/>
      <c r="T62" s="10"/>
      <c r="U62" s="10"/>
      <c r="V62" s="11"/>
      <c r="W62" s="9"/>
      <c r="X62" s="10"/>
      <c r="Y62" s="10"/>
      <c r="Z62" s="10"/>
      <c r="AA62" s="11"/>
      <c r="AB62" s="9"/>
      <c r="AC62" s="10"/>
      <c r="AD62" s="10"/>
      <c r="AE62" s="10"/>
      <c r="AF62" s="11"/>
      <c r="AG62" s="9"/>
      <c r="AH62" s="10"/>
      <c r="AI62" s="10"/>
      <c r="AJ62" s="10"/>
      <c r="AK62" s="11"/>
      <c r="AL62" s="9"/>
      <c r="AM62" s="10"/>
      <c r="AN62" s="10"/>
      <c r="AO62" s="10"/>
      <c r="AP62" s="11"/>
      <c r="AQ62" s="9"/>
      <c r="AR62" s="10"/>
      <c r="AS62" s="10"/>
      <c r="AT62" s="10"/>
      <c r="AU62" s="11"/>
      <c r="AV62" s="9"/>
      <c r="AW62" s="10"/>
      <c r="AX62" s="10"/>
      <c r="AY62" s="10"/>
      <c r="AZ62" s="11"/>
      <c r="BA62" s="9"/>
      <c r="BB62" s="10"/>
      <c r="BC62" s="10"/>
      <c r="BD62" s="10"/>
      <c r="BE62" s="11"/>
      <c r="BF62" s="9"/>
      <c r="BG62" s="10"/>
      <c r="BH62" s="10"/>
      <c r="BI62" s="10"/>
      <c r="BJ62" s="11"/>
      <c r="BK62" s="12">
        <f t="shared" ref="BK62" si="18">SUM(C62:BJ62)</f>
        <v>0</v>
      </c>
      <c r="BO62" s="48"/>
    </row>
    <row r="63" spans="1:67" s="18" customFormat="1" x14ac:dyDescent="0.25">
      <c r="A63" s="54"/>
      <c r="B63" s="60" t="s">
        <v>12</v>
      </c>
      <c r="C63" s="14">
        <f t="shared" ref="C63:AH63" si="19">SUM(C62:C62)</f>
        <v>0</v>
      </c>
      <c r="D63" s="15">
        <f t="shared" si="19"/>
        <v>0</v>
      </c>
      <c r="E63" s="15">
        <f t="shared" si="19"/>
        <v>0</v>
      </c>
      <c r="F63" s="15">
        <f t="shared" si="19"/>
        <v>0</v>
      </c>
      <c r="G63" s="16">
        <f t="shared" si="19"/>
        <v>0</v>
      </c>
      <c r="H63" s="14">
        <f t="shared" si="19"/>
        <v>0</v>
      </c>
      <c r="I63" s="15">
        <f t="shared" si="19"/>
        <v>0</v>
      </c>
      <c r="J63" s="15">
        <f t="shared" si="19"/>
        <v>0</v>
      </c>
      <c r="K63" s="15">
        <f t="shared" si="19"/>
        <v>0</v>
      </c>
      <c r="L63" s="16">
        <f t="shared" si="19"/>
        <v>0</v>
      </c>
      <c r="M63" s="14">
        <f t="shared" si="19"/>
        <v>0</v>
      </c>
      <c r="N63" s="15">
        <f t="shared" si="19"/>
        <v>0</v>
      </c>
      <c r="O63" s="15">
        <f t="shared" si="19"/>
        <v>0</v>
      </c>
      <c r="P63" s="15">
        <f t="shared" si="19"/>
        <v>0</v>
      </c>
      <c r="Q63" s="16">
        <f t="shared" si="19"/>
        <v>0</v>
      </c>
      <c r="R63" s="14">
        <f t="shared" si="19"/>
        <v>0</v>
      </c>
      <c r="S63" s="15">
        <f t="shared" si="19"/>
        <v>0</v>
      </c>
      <c r="T63" s="15">
        <f t="shared" si="19"/>
        <v>0</v>
      </c>
      <c r="U63" s="15">
        <f t="shared" si="19"/>
        <v>0</v>
      </c>
      <c r="V63" s="16">
        <f t="shared" si="19"/>
        <v>0</v>
      </c>
      <c r="W63" s="14">
        <f t="shared" si="19"/>
        <v>0</v>
      </c>
      <c r="X63" s="15">
        <f t="shared" si="19"/>
        <v>0</v>
      </c>
      <c r="Y63" s="15">
        <f t="shared" si="19"/>
        <v>0</v>
      </c>
      <c r="Z63" s="15">
        <f t="shared" si="19"/>
        <v>0</v>
      </c>
      <c r="AA63" s="16">
        <f t="shared" si="19"/>
        <v>0</v>
      </c>
      <c r="AB63" s="14">
        <f t="shared" si="19"/>
        <v>0</v>
      </c>
      <c r="AC63" s="15">
        <f t="shared" si="19"/>
        <v>0</v>
      </c>
      <c r="AD63" s="15">
        <f t="shared" si="19"/>
        <v>0</v>
      </c>
      <c r="AE63" s="15">
        <f t="shared" si="19"/>
        <v>0</v>
      </c>
      <c r="AF63" s="16">
        <f t="shared" si="19"/>
        <v>0</v>
      </c>
      <c r="AG63" s="14">
        <f t="shared" si="19"/>
        <v>0</v>
      </c>
      <c r="AH63" s="15">
        <f t="shared" si="19"/>
        <v>0</v>
      </c>
      <c r="AI63" s="15">
        <f t="shared" ref="AI63:BK63" si="20">SUM(AI62:AI62)</f>
        <v>0</v>
      </c>
      <c r="AJ63" s="15">
        <f t="shared" si="20"/>
        <v>0</v>
      </c>
      <c r="AK63" s="16">
        <f t="shared" si="20"/>
        <v>0</v>
      </c>
      <c r="AL63" s="14">
        <f t="shared" si="20"/>
        <v>0</v>
      </c>
      <c r="AM63" s="15">
        <f t="shared" si="20"/>
        <v>0</v>
      </c>
      <c r="AN63" s="15">
        <f t="shared" si="20"/>
        <v>0</v>
      </c>
      <c r="AO63" s="15">
        <f t="shared" si="20"/>
        <v>0</v>
      </c>
      <c r="AP63" s="16">
        <f t="shared" si="20"/>
        <v>0</v>
      </c>
      <c r="AQ63" s="14">
        <f t="shared" si="20"/>
        <v>0</v>
      </c>
      <c r="AR63" s="15">
        <f t="shared" si="20"/>
        <v>0</v>
      </c>
      <c r="AS63" s="15">
        <f t="shared" si="20"/>
        <v>0</v>
      </c>
      <c r="AT63" s="15">
        <f t="shared" si="20"/>
        <v>0</v>
      </c>
      <c r="AU63" s="16">
        <f t="shared" si="20"/>
        <v>0</v>
      </c>
      <c r="AV63" s="14">
        <f t="shared" si="20"/>
        <v>0</v>
      </c>
      <c r="AW63" s="15">
        <f t="shared" si="20"/>
        <v>0</v>
      </c>
      <c r="AX63" s="15">
        <f t="shared" si="20"/>
        <v>0</v>
      </c>
      <c r="AY63" s="15">
        <f t="shared" si="20"/>
        <v>0</v>
      </c>
      <c r="AZ63" s="16">
        <f t="shared" si="20"/>
        <v>0</v>
      </c>
      <c r="BA63" s="14">
        <f t="shared" si="20"/>
        <v>0</v>
      </c>
      <c r="BB63" s="15">
        <f t="shared" si="20"/>
        <v>0</v>
      </c>
      <c r="BC63" s="15">
        <f t="shared" si="20"/>
        <v>0</v>
      </c>
      <c r="BD63" s="15">
        <f t="shared" si="20"/>
        <v>0</v>
      </c>
      <c r="BE63" s="16">
        <f t="shared" si="20"/>
        <v>0</v>
      </c>
      <c r="BF63" s="14">
        <f t="shared" si="20"/>
        <v>0</v>
      </c>
      <c r="BG63" s="15">
        <f t="shared" si="20"/>
        <v>0</v>
      </c>
      <c r="BH63" s="15">
        <f t="shared" si="20"/>
        <v>0</v>
      </c>
      <c r="BI63" s="15">
        <f t="shared" si="20"/>
        <v>0</v>
      </c>
      <c r="BJ63" s="16">
        <f t="shared" si="20"/>
        <v>0</v>
      </c>
      <c r="BK63" s="16">
        <f t="shared" si="20"/>
        <v>0</v>
      </c>
      <c r="BO63" s="50"/>
    </row>
    <row r="64" spans="1:67" s="18" customFormat="1" x14ac:dyDescent="0.25">
      <c r="A64" s="54"/>
      <c r="B64" s="70" t="s">
        <v>23</v>
      </c>
      <c r="C64" s="14">
        <f t="shared" ref="C64:AH64" si="21">C63+C60</f>
        <v>0</v>
      </c>
      <c r="D64" s="15">
        <f t="shared" si="21"/>
        <v>0</v>
      </c>
      <c r="E64" s="15">
        <f t="shared" si="21"/>
        <v>0</v>
      </c>
      <c r="F64" s="15">
        <f t="shared" si="21"/>
        <v>0</v>
      </c>
      <c r="G64" s="16">
        <f t="shared" si="21"/>
        <v>0</v>
      </c>
      <c r="H64" s="14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6">
        <f t="shared" si="21"/>
        <v>0</v>
      </c>
      <c r="M64" s="14">
        <f t="shared" si="21"/>
        <v>0</v>
      </c>
      <c r="N64" s="15">
        <f t="shared" si="21"/>
        <v>0</v>
      </c>
      <c r="O64" s="15">
        <f t="shared" si="21"/>
        <v>0</v>
      </c>
      <c r="P64" s="15">
        <f t="shared" si="21"/>
        <v>0</v>
      </c>
      <c r="Q64" s="16">
        <f t="shared" si="21"/>
        <v>0</v>
      </c>
      <c r="R64" s="14">
        <f t="shared" si="21"/>
        <v>0</v>
      </c>
      <c r="S64" s="15">
        <f t="shared" si="21"/>
        <v>0</v>
      </c>
      <c r="T64" s="15">
        <f t="shared" si="21"/>
        <v>0</v>
      </c>
      <c r="U64" s="15">
        <f t="shared" si="21"/>
        <v>0</v>
      </c>
      <c r="V64" s="16">
        <f t="shared" si="21"/>
        <v>0</v>
      </c>
      <c r="W64" s="14">
        <f t="shared" si="21"/>
        <v>0</v>
      </c>
      <c r="X64" s="15">
        <f t="shared" si="21"/>
        <v>0</v>
      </c>
      <c r="Y64" s="15">
        <f t="shared" si="21"/>
        <v>0</v>
      </c>
      <c r="Z64" s="15">
        <f t="shared" si="21"/>
        <v>0</v>
      </c>
      <c r="AA64" s="16">
        <f t="shared" si="21"/>
        <v>0</v>
      </c>
      <c r="AB64" s="14">
        <f t="shared" si="21"/>
        <v>0</v>
      </c>
      <c r="AC64" s="15">
        <f t="shared" si="21"/>
        <v>0</v>
      </c>
      <c r="AD64" s="15">
        <f t="shared" si="21"/>
        <v>0</v>
      </c>
      <c r="AE64" s="15">
        <f t="shared" si="21"/>
        <v>0</v>
      </c>
      <c r="AF64" s="16">
        <f t="shared" si="21"/>
        <v>0</v>
      </c>
      <c r="AG64" s="14">
        <f t="shared" si="21"/>
        <v>0</v>
      </c>
      <c r="AH64" s="15">
        <f t="shared" si="21"/>
        <v>0</v>
      </c>
      <c r="AI64" s="15">
        <f t="shared" ref="AI64:BK64" si="22">AI63+AI60</f>
        <v>0</v>
      </c>
      <c r="AJ64" s="15">
        <f t="shared" si="22"/>
        <v>0</v>
      </c>
      <c r="AK64" s="16">
        <f t="shared" si="22"/>
        <v>0</v>
      </c>
      <c r="AL64" s="14">
        <f t="shared" si="22"/>
        <v>0</v>
      </c>
      <c r="AM64" s="15">
        <f t="shared" si="22"/>
        <v>0</v>
      </c>
      <c r="AN64" s="15">
        <f t="shared" si="22"/>
        <v>0</v>
      </c>
      <c r="AO64" s="15">
        <f t="shared" si="22"/>
        <v>0</v>
      </c>
      <c r="AP64" s="16">
        <f t="shared" si="22"/>
        <v>0</v>
      </c>
      <c r="AQ64" s="14">
        <f t="shared" si="22"/>
        <v>0</v>
      </c>
      <c r="AR64" s="15">
        <f t="shared" si="22"/>
        <v>0</v>
      </c>
      <c r="AS64" s="15">
        <f t="shared" si="22"/>
        <v>0</v>
      </c>
      <c r="AT64" s="15">
        <f t="shared" si="22"/>
        <v>0</v>
      </c>
      <c r="AU64" s="16">
        <f t="shared" si="22"/>
        <v>0</v>
      </c>
      <c r="AV64" s="14">
        <f t="shared" si="22"/>
        <v>0</v>
      </c>
      <c r="AW64" s="15">
        <f t="shared" si="22"/>
        <v>0</v>
      </c>
      <c r="AX64" s="15">
        <f t="shared" si="22"/>
        <v>0</v>
      </c>
      <c r="AY64" s="15">
        <f t="shared" si="22"/>
        <v>0</v>
      </c>
      <c r="AZ64" s="16">
        <f t="shared" si="22"/>
        <v>0</v>
      </c>
      <c r="BA64" s="14">
        <f t="shared" si="22"/>
        <v>0</v>
      </c>
      <c r="BB64" s="15">
        <f t="shared" si="22"/>
        <v>0</v>
      </c>
      <c r="BC64" s="15">
        <f t="shared" si="22"/>
        <v>0</v>
      </c>
      <c r="BD64" s="15">
        <f t="shared" si="22"/>
        <v>0</v>
      </c>
      <c r="BE64" s="16">
        <f t="shared" si="22"/>
        <v>0</v>
      </c>
      <c r="BF64" s="14">
        <f t="shared" si="22"/>
        <v>0</v>
      </c>
      <c r="BG64" s="15">
        <f t="shared" si="22"/>
        <v>0</v>
      </c>
      <c r="BH64" s="15">
        <f t="shared" si="22"/>
        <v>0</v>
      </c>
      <c r="BI64" s="15">
        <f t="shared" si="22"/>
        <v>0</v>
      </c>
      <c r="BJ64" s="16">
        <f t="shared" si="22"/>
        <v>0</v>
      </c>
      <c r="BK64" s="16">
        <f t="shared" si="22"/>
        <v>0</v>
      </c>
      <c r="BL64" s="28"/>
      <c r="BO64" s="50"/>
    </row>
    <row r="65" spans="1:67" s="13" customFormat="1" x14ac:dyDescent="0.25">
      <c r="A65" s="54"/>
      <c r="B65" s="70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1"/>
      <c r="BO65" s="48"/>
    </row>
    <row r="66" spans="1:67" s="13" customFormat="1" x14ac:dyDescent="0.25">
      <c r="A66" s="54" t="s">
        <v>42</v>
      </c>
      <c r="B66" s="8" t="s">
        <v>43</v>
      </c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1"/>
      <c r="BO66" s="48"/>
    </row>
    <row r="67" spans="1:67" s="13" customFormat="1" x14ac:dyDescent="0.25">
      <c r="A67" s="54" t="s">
        <v>7</v>
      </c>
      <c r="B67" s="69" t="s">
        <v>44</v>
      </c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1"/>
      <c r="BO67" s="48"/>
    </row>
    <row r="68" spans="1:67" s="26" customFormat="1" x14ac:dyDescent="0.25">
      <c r="A68" s="55"/>
      <c r="B68" s="68" t="s">
        <v>33</v>
      </c>
      <c r="C68" s="23">
        <v>0</v>
      </c>
      <c r="D68" s="24">
        <v>0</v>
      </c>
      <c r="E68" s="24">
        <v>0</v>
      </c>
      <c r="F68" s="24">
        <v>0</v>
      </c>
      <c r="G68" s="25">
        <v>0</v>
      </c>
      <c r="H68" s="23">
        <v>0</v>
      </c>
      <c r="I68" s="24">
        <v>0</v>
      </c>
      <c r="J68" s="24">
        <v>0</v>
      </c>
      <c r="K68" s="24">
        <v>0</v>
      </c>
      <c r="L68" s="25">
        <v>0</v>
      </c>
      <c r="M68" s="23">
        <v>0</v>
      </c>
      <c r="N68" s="24">
        <v>0</v>
      </c>
      <c r="O68" s="24">
        <v>0</v>
      </c>
      <c r="P68" s="24">
        <v>0</v>
      </c>
      <c r="Q68" s="25">
        <v>0</v>
      </c>
      <c r="R68" s="23">
        <v>0</v>
      </c>
      <c r="S68" s="24">
        <v>0</v>
      </c>
      <c r="T68" s="24">
        <v>0</v>
      </c>
      <c r="U68" s="24">
        <v>0</v>
      </c>
      <c r="V68" s="25">
        <v>0</v>
      </c>
      <c r="W68" s="23">
        <v>0</v>
      </c>
      <c r="X68" s="24">
        <v>0</v>
      </c>
      <c r="Y68" s="24">
        <v>0</v>
      </c>
      <c r="Z68" s="24">
        <v>0</v>
      </c>
      <c r="AA68" s="25">
        <v>0</v>
      </c>
      <c r="AB68" s="23">
        <v>0</v>
      </c>
      <c r="AC68" s="24">
        <v>0</v>
      </c>
      <c r="AD68" s="24">
        <v>0</v>
      </c>
      <c r="AE68" s="24">
        <v>0</v>
      </c>
      <c r="AF68" s="25">
        <v>0</v>
      </c>
      <c r="AG68" s="23">
        <v>0</v>
      </c>
      <c r="AH68" s="24">
        <v>0</v>
      </c>
      <c r="AI68" s="24">
        <v>0</v>
      </c>
      <c r="AJ68" s="24">
        <v>0</v>
      </c>
      <c r="AK68" s="25">
        <v>0</v>
      </c>
      <c r="AL68" s="23">
        <v>0</v>
      </c>
      <c r="AM68" s="24">
        <v>0</v>
      </c>
      <c r="AN68" s="24">
        <v>0</v>
      </c>
      <c r="AO68" s="24">
        <v>0</v>
      </c>
      <c r="AP68" s="25">
        <v>0</v>
      </c>
      <c r="AQ68" s="23">
        <v>0</v>
      </c>
      <c r="AR68" s="24">
        <v>0</v>
      </c>
      <c r="AS68" s="24">
        <v>0</v>
      </c>
      <c r="AT68" s="24">
        <v>0</v>
      </c>
      <c r="AU68" s="25">
        <v>0</v>
      </c>
      <c r="AV68" s="23">
        <v>0</v>
      </c>
      <c r="AW68" s="24">
        <v>0</v>
      </c>
      <c r="AX68" s="24">
        <v>0</v>
      </c>
      <c r="AY68" s="24">
        <v>0</v>
      </c>
      <c r="AZ68" s="25">
        <v>0</v>
      </c>
      <c r="BA68" s="23">
        <v>0</v>
      </c>
      <c r="BB68" s="24">
        <v>0</v>
      </c>
      <c r="BC68" s="24">
        <v>0</v>
      </c>
      <c r="BD68" s="24">
        <v>0</v>
      </c>
      <c r="BE68" s="25">
        <v>0</v>
      </c>
      <c r="BF68" s="23">
        <v>0</v>
      </c>
      <c r="BG68" s="24">
        <v>0</v>
      </c>
      <c r="BH68" s="24">
        <v>0</v>
      </c>
      <c r="BI68" s="24">
        <v>0</v>
      </c>
      <c r="BJ68" s="25">
        <v>0</v>
      </c>
      <c r="BK68" s="71">
        <v>0</v>
      </c>
      <c r="BO68" s="48"/>
    </row>
    <row r="69" spans="1:67" s="18" customFormat="1" x14ac:dyDescent="0.25">
      <c r="A69" s="54"/>
      <c r="B69" s="70" t="s">
        <v>27</v>
      </c>
      <c r="C69" s="14">
        <v>0</v>
      </c>
      <c r="D69" s="15">
        <v>0</v>
      </c>
      <c r="E69" s="15">
        <v>0</v>
      </c>
      <c r="F69" s="15">
        <v>0</v>
      </c>
      <c r="G69" s="16">
        <v>0</v>
      </c>
      <c r="H69" s="14">
        <v>0</v>
      </c>
      <c r="I69" s="15">
        <v>0</v>
      </c>
      <c r="J69" s="15">
        <v>0</v>
      </c>
      <c r="K69" s="15">
        <v>0</v>
      </c>
      <c r="L69" s="16">
        <v>0</v>
      </c>
      <c r="M69" s="14">
        <v>0</v>
      </c>
      <c r="N69" s="15">
        <v>0</v>
      </c>
      <c r="O69" s="15">
        <v>0</v>
      </c>
      <c r="P69" s="15">
        <v>0</v>
      </c>
      <c r="Q69" s="16">
        <v>0</v>
      </c>
      <c r="R69" s="14">
        <v>0</v>
      </c>
      <c r="S69" s="15">
        <v>0</v>
      </c>
      <c r="T69" s="15">
        <v>0</v>
      </c>
      <c r="U69" s="15">
        <v>0</v>
      </c>
      <c r="V69" s="16">
        <v>0</v>
      </c>
      <c r="W69" s="14">
        <v>0</v>
      </c>
      <c r="X69" s="15">
        <v>0</v>
      </c>
      <c r="Y69" s="15">
        <v>0</v>
      </c>
      <c r="Z69" s="15">
        <v>0</v>
      </c>
      <c r="AA69" s="16">
        <v>0</v>
      </c>
      <c r="AB69" s="14">
        <v>0</v>
      </c>
      <c r="AC69" s="15">
        <v>0</v>
      </c>
      <c r="AD69" s="15">
        <v>0</v>
      </c>
      <c r="AE69" s="15">
        <v>0</v>
      </c>
      <c r="AF69" s="16">
        <v>0</v>
      </c>
      <c r="AG69" s="14">
        <v>0</v>
      </c>
      <c r="AH69" s="15">
        <v>0</v>
      </c>
      <c r="AI69" s="15">
        <v>0</v>
      </c>
      <c r="AJ69" s="15">
        <v>0</v>
      </c>
      <c r="AK69" s="16">
        <v>0</v>
      </c>
      <c r="AL69" s="14">
        <v>0</v>
      </c>
      <c r="AM69" s="15">
        <v>0</v>
      </c>
      <c r="AN69" s="15">
        <v>0</v>
      </c>
      <c r="AO69" s="15">
        <v>0</v>
      </c>
      <c r="AP69" s="16">
        <v>0</v>
      </c>
      <c r="AQ69" s="14">
        <v>0</v>
      </c>
      <c r="AR69" s="15">
        <v>0</v>
      </c>
      <c r="AS69" s="15">
        <v>0</v>
      </c>
      <c r="AT69" s="15">
        <v>0</v>
      </c>
      <c r="AU69" s="16">
        <v>0</v>
      </c>
      <c r="AV69" s="14">
        <v>0</v>
      </c>
      <c r="AW69" s="15">
        <v>0</v>
      </c>
      <c r="AX69" s="15">
        <v>0</v>
      </c>
      <c r="AY69" s="15">
        <v>0</v>
      </c>
      <c r="AZ69" s="16">
        <v>0</v>
      </c>
      <c r="BA69" s="14">
        <v>0</v>
      </c>
      <c r="BB69" s="15">
        <v>0</v>
      </c>
      <c r="BC69" s="15">
        <v>0</v>
      </c>
      <c r="BD69" s="15">
        <v>0</v>
      </c>
      <c r="BE69" s="16">
        <v>0</v>
      </c>
      <c r="BF69" s="14">
        <v>0</v>
      </c>
      <c r="BG69" s="15">
        <v>0</v>
      </c>
      <c r="BH69" s="15">
        <v>0</v>
      </c>
      <c r="BI69" s="15">
        <v>0</v>
      </c>
      <c r="BJ69" s="16">
        <v>0</v>
      </c>
      <c r="BK69" s="17">
        <v>0</v>
      </c>
      <c r="BO69" s="50"/>
    </row>
    <row r="70" spans="1:67" s="13" customFormat="1" ht="12" customHeight="1" x14ac:dyDescent="0.25">
      <c r="A70" s="54"/>
      <c r="B70" s="66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1"/>
      <c r="BL70" s="22"/>
      <c r="BO70" s="48"/>
    </row>
    <row r="71" spans="1:67" s="18" customFormat="1" x14ac:dyDescent="0.25">
      <c r="A71" s="54"/>
      <c r="B71" s="72" t="s">
        <v>45</v>
      </c>
      <c r="C71" s="27">
        <f t="shared" ref="C71:AH71" si="23">C69+C64+C55+C49+C30</f>
        <v>3.0491570000000003E-2</v>
      </c>
      <c r="D71" s="27">
        <f t="shared" si="23"/>
        <v>7.1275735399999993</v>
      </c>
      <c r="E71" s="27">
        <f t="shared" si="23"/>
        <v>0</v>
      </c>
      <c r="F71" s="27">
        <f t="shared" si="23"/>
        <v>0</v>
      </c>
      <c r="G71" s="27">
        <f t="shared" si="23"/>
        <v>3.8645923399999997</v>
      </c>
      <c r="H71" s="27">
        <f t="shared" si="23"/>
        <v>77.73146208</v>
      </c>
      <c r="I71" s="27">
        <f t="shared" si="23"/>
        <v>10.203505060000001</v>
      </c>
      <c r="J71" s="27">
        <f t="shared" si="23"/>
        <v>4.2812375500000002</v>
      </c>
      <c r="K71" s="27">
        <f t="shared" si="23"/>
        <v>0</v>
      </c>
      <c r="L71" s="27">
        <f t="shared" si="23"/>
        <v>54.341013289999999</v>
      </c>
      <c r="M71" s="27">
        <f t="shared" si="23"/>
        <v>0</v>
      </c>
      <c r="N71" s="27">
        <f t="shared" si="23"/>
        <v>0</v>
      </c>
      <c r="O71" s="27">
        <f t="shared" si="23"/>
        <v>0</v>
      </c>
      <c r="P71" s="27">
        <f t="shared" si="23"/>
        <v>0</v>
      </c>
      <c r="Q71" s="27">
        <f t="shared" si="23"/>
        <v>0</v>
      </c>
      <c r="R71" s="27">
        <f t="shared" si="23"/>
        <v>48.757141699999998</v>
      </c>
      <c r="S71" s="27">
        <f t="shared" si="23"/>
        <v>0.10207183</v>
      </c>
      <c r="T71" s="27">
        <f t="shared" si="23"/>
        <v>0</v>
      </c>
      <c r="U71" s="27">
        <f t="shared" si="23"/>
        <v>0</v>
      </c>
      <c r="V71" s="27">
        <f t="shared" si="23"/>
        <v>7.0838242999999999</v>
      </c>
      <c r="W71" s="27">
        <f t="shared" si="23"/>
        <v>1.116807E-2</v>
      </c>
      <c r="X71" s="27">
        <f t="shared" si="23"/>
        <v>0.23505587999999999</v>
      </c>
      <c r="Y71" s="27">
        <f t="shared" si="23"/>
        <v>0</v>
      </c>
      <c r="Z71" s="27">
        <f t="shared" si="23"/>
        <v>0</v>
      </c>
      <c r="AA71" s="27">
        <f t="shared" si="23"/>
        <v>0</v>
      </c>
      <c r="AB71" s="27">
        <f t="shared" si="23"/>
        <v>24.023584960000001</v>
      </c>
      <c r="AC71" s="27">
        <f t="shared" si="23"/>
        <v>2.8244353100000001</v>
      </c>
      <c r="AD71" s="27">
        <f t="shared" si="23"/>
        <v>0</v>
      </c>
      <c r="AE71" s="27">
        <f t="shared" si="23"/>
        <v>0</v>
      </c>
      <c r="AF71" s="27">
        <f t="shared" si="23"/>
        <v>56.561580419999999</v>
      </c>
      <c r="AG71" s="27">
        <f t="shared" si="23"/>
        <v>0</v>
      </c>
      <c r="AH71" s="27">
        <f t="shared" si="23"/>
        <v>0</v>
      </c>
      <c r="AI71" s="27">
        <f t="shared" ref="AI71:BK71" si="24">AI69+AI64+AI55+AI49+AI30</f>
        <v>0</v>
      </c>
      <c r="AJ71" s="27">
        <f t="shared" si="24"/>
        <v>0</v>
      </c>
      <c r="AK71" s="27">
        <f t="shared" si="24"/>
        <v>0</v>
      </c>
      <c r="AL71" s="27">
        <f t="shared" si="24"/>
        <v>10.236875540000002</v>
      </c>
      <c r="AM71" s="27">
        <f t="shared" si="24"/>
        <v>9.3716570000000013E-2</v>
      </c>
      <c r="AN71" s="27">
        <f t="shared" si="24"/>
        <v>0</v>
      </c>
      <c r="AO71" s="27">
        <f t="shared" si="24"/>
        <v>0</v>
      </c>
      <c r="AP71" s="27">
        <f t="shared" si="24"/>
        <v>9.6499794600000008</v>
      </c>
      <c r="AQ71" s="27">
        <f t="shared" si="24"/>
        <v>0</v>
      </c>
      <c r="AR71" s="27">
        <f t="shared" si="24"/>
        <v>0</v>
      </c>
      <c r="AS71" s="27">
        <f t="shared" si="24"/>
        <v>0</v>
      </c>
      <c r="AT71" s="27">
        <f t="shared" si="24"/>
        <v>0</v>
      </c>
      <c r="AU71" s="27">
        <f t="shared" si="24"/>
        <v>0</v>
      </c>
      <c r="AV71" s="27">
        <f t="shared" si="24"/>
        <v>516.16465685000003</v>
      </c>
      <c r="AW71" s="27">
        <f t="shared" si="24"/>
        <v>107.05087734000001</v>
      </c>
      <c r="AX71" s="27">
        <f t="shared" si="24"/>
        <v>0</v>
      </c>
      <c r="AY71" s="27">
        <f t="shared" si="24"/>
        <v>9.3711279999999994E-2</v>
      </c>
      <c r="AZ71" s="27">
        <f t="shared" si="24"/>
        <v>981.1157528199999</v>
      </c>
      <c r="BA71" s="27">
        <f t="shared" si="24"/>
        <v>0</v>
      </c>
      <c r="BB71" s="27">
        <f t="shared" si="24"/>
        <v>0</v>
      </c>
      <c r="BC71" s="27">
        <f t="shared" si="24"/>
        <v>0</v>
      </c>
      <c r="BD71" s="27">
        <f t="shared" si="24"/>
        <v>0</v>
      </c>
      <c r="BE71" s="27">
        <f t="shared" si="24"/>
        <v>0</v>
      </c>
      <c r="BF71" s="27">
        <f t="shared" si="24"/>
        <v>301.15464561999994</v>
      </c>
      <c r="BG71" s="27">
        <f t="shared" si="24"/>
        <v>37.113846439999996</v>
      </c>
      <c r="BH71" s="27">
        <f t="shared" si="24"/>
        <v>0</v>
      </c>
      <c r="BI71" s="27">
        <f t="shared" si="24"/>
        <v>0</v>
      </c>
      <c r="BJ71" s="27">
        <f t="shared" si="24"/>
        <v>285.04215579999993</v>
      </c>
      <c r="BK71" s="17">
        <f t="shared" si="24"/>
        <v>2544.89495562</v>
      </c>
      <c r="BL71" s="28">
        <f>+BK71+BK75</f>
        <v>2544.89495562</v>
      </c>
      <c r="BM71" s="50">
        <f>BL71-BK71</f>
        <v>0</v>
      </c>
      <c r="BO71" s="50"/>
    </row>
    <row r="72" spans="1:67" s="13" customFormat="1" x14ac:dyDescent="0.25">
      <c r="A72" s="54"/>
      <c r="B72" s="70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76">
        <v>2544.8949555739991</v>
      </c>
      <c r="BM72" s="48">
        <f>(BL72-BL71)*10000000</f>
        <v>-0.46000877773622051</v>
      </c>
      <c r="BO72" s="48"/>
    </row>
    <row r="73" spans="1:67" s="13" customFormat="1" x14ac:dyDescent="0.25">
      <c r="A73" s="54" t="s">
        <v>28</v>
      </c>
      <c r="B73" s="60" t="s">
        <v>29</v>
      </c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/>
      <c r="BL73" s="48"/>
      <c r="BM73" s="49"/>
      <c r="BO73" s="48"/>
    </row>
    <row r="74" spans="1:67" s="13" customFormat="1" x14ac:dyDescent="0.25">
      <c r="A74" s="54"/>
      <c r="B74" s="59"/>
      <c r="C74" s="9"/>
      <c r="D74" s="10"/>
      <c r="E74" s="10"/>
      <c r="F74" s="10"/>
      <c r="G74" s="11"/>
      <c r="H74" s="9"/>
      <c r="I74" s="10"/>
      <c r="J74" s="10"/>
      <c r="K74" s="10"/>
      <c r="L74" s="11"/>
      <c r="M74" s="9"/>
      <c r="N74" s="10"/>
      <c r="O74" s="10"/>
      <c r="P74" s="10"/>
      <c r="Q74" s="11"/>
      <c r="R74" s="9"/>
      <c r="S74" s="10"/>
      <c r="T74" s="10"/>
      <c r="U74" s="10"/>
      <c r="V74" s="11"/>
      <c r="W74" s="9"/>
      <c r="X74" s="10"/>
      <c r="Y74" s="10"/>
      <c r="Z74" s="10"/>
      <c r="AA74" s="11"/>
      <c r="AB74" s="9"/>
      <c r="AC74" s="10"/>
      <c r="AD74" s="10"/>
      <c r="AE74" s="10"/>
      <c r="AF74" s="11"/>
      <c r="AG74" s="9"/>
      <c r="AH74" s="10"/>
      <c r="AI74" s="10"/>
      <c r="AJ74" s="10"/>
      <c r="AK74" s="11"/>
      <c r="AL74" s="9"/>
      <c r="AM74" s="10"/>
      <c r="AN74" s="10"/>
      <c r="AO74" s="10"/>
      <c r="AP74" s="11"/>
      <c r="AQ74" s="9"/>
      <c r="AR74" s="10"/>
      <c r="AS74" s="10"/>
      <c r="AT74" s="10"/>
      <c r="AU74" s="11"/>
      <c r="AV74" s="9"/>
      <c r="AW74" s="10"/>
      <c r="AX74" s="10"/>
      <c r="AY74" s="10"/>
      <c r="AZ74" s="11"/>
      <c r="BA74" s="9"/>
      <c r="BB74" s="10"/>
      <c r="BC74" s="10"/>
      <c r="BD74" s="10"/>
      <c r="BE74" s="11"/>
      <c r="BF74" s="9"/>
      <c r="BG74" s="10"/>
      <c r="BH74" s="10"/>
      <c r="BI74" s="10"/>
      <c r="BJ74" s="11"/>
      <c r="BK74" s="12">
        <f>SUM(C74:BJ74)</f>
        <v>0</v>
      </c>
      <c r="BL74" s="22"/>
      <c r="BO74" s="48"/>
    </row>
    <row r="75" spans="1:67" s="18" customFormat="1" ht="15.75" thickBot="1" x14ac:dyDescent="0.3">
      <c r="A75" s="54"/>
      <c r="B75" s="73" t="s">
        <v>27</v>
      </c>
      <c r="C75" s="74">
        <f t="shared" ref="C75:AH75" si="25">SUM(C74:C74)</f>
        <v>0</v>
      </c>
      <c r="D75" s="74">
        <f t="shared" si="25"/>
        <v>0</v>
      </c>
      <c r="E75" s="74">
        <f t="shared" si="25"/>
        <v>0</v>
      </c>
      <c r="F75" s="74">
        <f t="shared" si="25"/>
        <v>0</v>
      </c>
      <c r="G75" s="74">
        <f t="shared" si="25"/>
        <v>0</v>
      </c>
      <c r="H75" s="74">
        <f t="shared" si="25"/>
        <v>0</v>
      </c>
      <c r="I75" s="74">
        <f t="shared" si="25"/>
        <v>0</v>
      </c>
      <c r="J75" s="74">
        <f t="shared" si="25"/>
        <v>0</v>
      </c>
      <c r="K75" s="74">
        <f t="shared" si="25"/>
        <v>0</v>
      </c>
      <c r="L75" s="74">
        <f t="shared" si="25"/>
        <v>0</v>
      </c>
      <c r="M75" s="74">
        <f t="shared" si="25"/>
        <v>0</v>
      </c>
      <c r="N75" s="74">
        <f t="shared" si="25"/>
        <v>0</v>
      </c>
      <c r="O75" s="74">
        <f t="shared" si="25"/>
        <v>0</v>
      </c>
      <c r="P75" s="74">
        <f t="shared" si="25"/>
        <v>0</v>
      </c>
      <c r="Q75" s="74">
        <f t="shared" si="25"/>
        <v>0</v>
      </c>
      <c r="R75" s="74">
        <f t="shared" si="25"/>
        <v>0</v>
      </c>
      <c r="S75" s="74">
        <f t="shared" si="25"/>
        <v>0</v>
      </c>
      <c r="T75" s="74">
        <f t="shared" si="25"/>
        <v>0</v>
      </c>
      <c r="U75" s="74">
        <f t="shared" si="25"/>
        <v>0</v>
      </c>
      <c r="V75" s="74">
        <f t="shared" si="25"/>
        <v>0</v>
      </c>
      <c r="W75" s="74">
        <f t="shared" si="25"/>
        <v>0</v>
      </c>
      <c r="X75" s="74">
        <f t="shared" si="25"/>
        <v>0</v>
      </c>
      <c r="Y75" s="74">
        <f t="shared" si="25"/>
        <v>0</v>
      </c>
      <c r="Z75" s="74">
        <f t="shared" si="25"/>
        <v>0</v>
      </c>
      <c r="AA75" s="74">
        <f t="shared" si="25"/>
        <v>0</v>
      </c>
      <c r="AB75" s="74">
        <f t="shared" si="25"/>
        <v>0</v>
      </c>
      <c r="AC75" s="74">
        <f t="shared" si="25"/>
        <v>0</v>
      </c>
      <c r="AD75" s="74">
        <f t="shared" si="25"/>
        <v>0</v>
      </c>
      <c r="AE75" s="74">
        <f t="shared" si="25"/>
        <v>0</v>
      </c>
      <c r="AF75" s="74">
        <f t="shared" si="25"/>
        <v>0</v>
      </c>
      <c r="AG75" s="74">
        <f t="shared" si="25"/>
        <v>0</v>
      </c>
      <c r="AH75" s="74">
        <f t="shared" si="25"/>
        <v>0</v>
      </c>
      <c r="AI75" s="74">
        <f t="shared" ref="AI75:BK75" si="26">SUM(AI74:AI74)</f>
        <v>0</v>
      </c>
      <c r="AJ75" s="74">
        <f t="shared" si="26"/>
        <v>0</v>
      </c>
      <c r="AK75" s="74">
        <f t="shared" si="26"/>
        <v>0</v>
      </c>
      <c r="AL75" s="74">
        <f t="shared" si="26"/>
        <v>0</v>
      </c>
      <c r="AM75" s="74">
        <f t="shared" si="26"/>
        <v>0</v>
      </c>
      <c r="AN75" s="74">
        <f t="shared" si="26"/>
        <v>0</v>
      </c>
      <c r="AO75" s="74">
        <f t="shared" si="26"/>
        <v>0</v>
      </c>
      <c r="AP75" s="74">
        <f t="shared" si="26"/>
        <v>0</v>
      </c>
      <c r="AQ75" s="74">
        <f t="shared" si="26"/>
        <v>0</v>
      </c>
      <c r="AR75" s="74">
        <f t="shared" si="26"/>
        <v>0</v>
      </c>
      <c r="AS75" s="74">
        <f t="shared" si="26"/>
        <v>0</v>
      </c>
      <c r="AT75" s="74">
        <f t="shared" si="26"/>
        <v>0</v>
      </c>
      <c r="AU75" s="74">
        <f t="shared" si="26"/>
        <v>0</v>
      </c>
      <c r="AV75" s="74">
        <f t="shared" si="26"/>
        <v>0</v>
      </c>
      <c r="AW75" s="74">
        <f t="shared" si="26"/>
        <v>0</v>
      </c>
      <c r="AX75" s="74">
        <f t="shared" si="26"/>
        <v>0</v>
      </c>
      <c r="AY75" s="74">
        <f t="shared" si="26"/>
        <v>0</v>
      </c>
      <c r="AZ75" s="74">
        <f t="shared" si="26"/>
        <v>0</v>
      </c>
      <c r="BA75" s="74">
        <f t="shared" si="26"/>
        <v>0</v>
      </c>
      <c r="BB75" s="74">
        <f t="shared" si="26"/>
        <v>0</v>
      </c>
      <c r="BC75" s="74">
        <f t="shared" si="26"/>
        <v>0</v>
      </c>
      <c r="BD75" s="74">
        <f t="shared" si="26"/>
        <v>0</v>
      </c>
      <c r="BE75" s="74">
        <f t="shared" si="26"/>
        <v>0</v>
      </c>
      <c r="BF75" s="74">
        <f t="shared" si="26"/>
        <v>0</v>
      </c>
      <c r="BG75" s="74">
        <f t="shared" si="26"/>
        <v>0</v>
      </c>
      <c r="BH75" s="74">
        <f t="shared" si="26"/>
        <v>0</v>
      </c>
      <c r="BI75" s="74">
        <f t="shared" si="26"/>
        <v>0</v>
      </c>
      <c r="BJ75" s="74">
        <f t="shared" si="26"/>
        <v>0</v>
      </c>
      <c r="BK75" s="75">
        <f t="shared" si="26"/>
        <v>0</v>
      </c>
      <c r="BO75" s="50"/>
    </row>
    <row r="76" spans="1:67" x14ac:dyDescent="0.25">
      <c r="G76" s="7"/>
      <c r="Q76" s="7"/>
      <c r="AA76" s="7"/>
      <c r="AK76" s="7"/>
      <c r="AU76" s="7"/>
      <c r="BE76" s="7"/>
    </row>
    <row r="77" spans="1:67" x14ac:dyDescent="0.25">
      <c r="D77" s="7"/>
    </row>
    <row r="78" spans="1:67" x14ac:dyDescent="0.25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</row>
  </sheetData>
  <mergeCells count="25"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  <mergeCell ref="AB5:AF5"/>
    <mergeCell ref="BA5:BE5"/>
    <mergeCell ref="BF5:BJ5"/>
    <mergeCell ref="W4:AF4"/>
    <mergeCell ref="M5:Q5"/>
    <mergeCell ref="R5:V5"/>
    <mergeCell ref="AG5:AK5"/>
    <mergeCell ref="AL5:AP5"/>
    <mergeCell ref="AQ5:A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B23" workbookViewId="0">
      <selection activeCell="K42" sqref="K42"/>
    </sheetView>
  </sheetViews>
  <sheetFormatPr defaultRowHeight="15" x14ac:dyDescent="0.25"/>
  <cols>
    <col min="1" max="1" width="2.28515625" customWidth="1"/>
    <col min="2" max="2" width="6.7109375" customWidth="1"/>
    <col min="3" max="3" width="25.28515625" bestFit="1" customWidth="1"/>
    <col min="4" max="4" width="15.42578125" customWidth="1"/>
    <col min="5" max="6" width="18.28515625" customWidth="1"/>
    <col min="7" max="7" width="10" customWidth="1"/>
    <col min="8" max="8" width="19.85546875" customWidth="1"/>
    <col min="9" max="9" width="15.85546875" bestFit="1" customWidth="1"/>
    <col min="10" max="10" width="17" bestFit="1" customWidth="1"/>
    <col min="11" max="11" width="12.5703125" customWidth="1"/>
    <col min="12" max="12" width="19.85546875" customWidth="1"/>
  </cols>
  <sheetData>
    <row r="1" spans="2:12" x14ac:dyDescent="0.25">
      <c r="B1" s="101" t="s">
        <v>112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25">
      <c r="B2" s="101" t="s">
        <v>97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2:12" ht="30" x14ac:dyDescent="0.25">
      <c r="B3" s="29" t="s">
        <v>0</v>
      </c>
      <c r="C3" s="29" t="s">
        <v>51</v>
      </c>
      <c r="D3" s="29" t="s">
        <v>52</v>
      </c>
      <c r="E3" s="29" t="s">
        <v>53</v>
      </c>
      <c r="F3" s="29" t="s">
        <v>21</v>
      </c>
      <c r="G3" s="29" t="s">
        <v>25</v>
      </c>
      <c r="H3" s="29" t="s">
        <v>43</v>
      </c>
      <c r="I3" s="29" t="s">
        <v>54</v>
      </c>
      <c r="J3" s="29" t="s">
        <v>55</v>
      </c>
      <c r="K3" s="29" t="s">
        <v>56</v>
      </c>
      <c r="L3" s="29" t="s">
        <v>57</v>
      </c>
    </row>
    <row r="4" spans="2:12" x14ac:dyDescent="0.25">
      <c r="B4" s="30">
        <v>1</v>
      </c>
      <c r="C4" s="31" t="s">
        <v>58</v>
      </c>
      <c r="D4" s="32">
        <v>0</v>
      </c>
      <c r="E4" s="32">
        <v>0</v>
      </c>
      <c r="F4" s="43">
        <v>3.8640569484999998E-2</v>
      </c>
      <c r="G4" s="32">
        <v>2.0146898069999999E-3</v>
      </c>
      <c r="H4" s="32">
        <v>0</v>
      </c>
      <c r="I4" s="33">
        <v>0</v>
      </c>
      <c r="J4" s="33">
        <v>0</v>
      </c>
      <c r="K4" s="33">
        <f>SUM(D4:J4)</f>
        <v>4.0655259292E-2</v>
      </c>
      <c r="L4" s="32">
        <v>0</v>
      </c>
    </row>
    <row r="5" spans="2:12" x14ac:dyDescent="0.25">
      <c r="B5" s="30">
        <v>2</v>
      </c>
      <c r="C5" s="34" t="s">
        <v>59</v>
      </c>
      <c r="D5" s="32">
        <v>5.9915007387000008E-2</v>
      </c>
      <c r="E5" s="32">
        <v>0</v>
      </c>
      <c r="F5" s="43">
        <v>19.212537889109026</v>
      </c>
      <c r="G5" s="32">
        <v>0.98658712566399998</v>
      </c>
      <c r="H5" s="32">
        <v>0</v>
      </c>
      <c r="I5" s="33">
        <v>0</v>
      </c>
      <c r="J5" s="33">
        <v>0</v>
      </c>
      <c r="K5" s="33">
        <f t="shared" ref="K5:K41" si="0">SUM(D5:J5)</f>
        <v>20.259040022160026</v>
      </c>
      <c r="L5" s="32">
        <v>0</v>
      </c>
    </row>
    <row r="6" spans="2:12" x14ac:dyDescent="0.25">
      <c r="B6" s="30">
        <v>3</v>
      </c>
      <c r="C6" s="31" t="s">
        <v>60</v>
      </c>
      <c r="D6" s="32">
        <v>0</v>
      </c>
      <c r="E6" s="32">
        <v>0</v>
      </c>
      <c r="F6" s="43">
        <v>0.16397634038600001</v>
      </c>
      <c r="G6" s="32">
        <v>1.1915500516E-2</v>
      </c>
      <c r="H6" s="32">
        <v>0</v>
      </c>
      <c r="I6" s="33">
        <v>0</v>
      </c>
      <c r="J6" s="33">
        <v>0</v>
      </c>
      <c r="K6" s="33">
        <f t="shared" si="0"/>
        <v>0.175891840902</v>
      </c>
      <c r="L6" s="32">
        <v>0</v>
      </c>
    </row>
    <row r="7" spans="2:12" x14ac:dyDescent="0.25">
      <c r="B7" s="30">
        <v>4</v>
      </c>
      <c r="C7" s="34" t="s">
        <v>61</v>
      </c>
      <c r="D7" s="32">
        <v>6.5660327870999999E-2</v>
      </c>
      <c r="E7" s="32">
        <v>0</v>
      </c>
      <c r="F7" s="43">
        <v>5.1328811373390009</v>
      </c>
      <c r="G7" s="32">
        <v>0.12923943913100003</v>
      </c>
      <c r="H7" s="32">
        <v>0</v>
      </c>
      <c r="I7" s="33">
        <v>0</v>
      </c>
      <c r="J7" s="33">
        <v>0</v>
      </c>
      <c r="K7" s="33">
        <f t="shared" si="0"/>
        <v>5.3277809043410009</v>
      </c>
      <c r="L7" s="32">
        <v>0</v>
      </c>
    </row>
    <row r="8" spans="2:12" x14ac:dyDescent="0.25">
      <c r="B8" s="30">
        <v>5</v>
      </c>
      <c r="C8" s="34" t="s">
        <v>62</v>
      </c>
      <c r="D8" s="32">
        <v>0.26228576890299993</v>
      </c>
      <c r="E8" s="32">
        <v>0</v>
      </c>
      <c r="F8" s="43">
        <v>15.298396236051001</v>
      </c>
      <c r="G8" s="32">
        <v>0.75952535573300006</v>
      </c>
      <c r="H8" s="32">
        <v>0</v>
      </c>
      <c r="I8" s="33">
        <v>0</v>
      </c>
      <c r="J8" s="33">
        <v>0</v>
      </c>
      <c r="K8" s="33">
        <f t="shared" si="0"/>
        <v>16.320207360687</v>
      </c>
      <c r="L8" s="32">
        <v>0</v>
      </c>
    </row>
    <row r="9" spans="2:12" x14ac:dyDescent="0.25">
      <c r="B9" s="30">
        <v>6</v>
      </c>
      <c r="C9" s="34" t="s">
        <v>63</v>
      </c>
      <c r="D9" s="32">
        <v>0.302405494163</v>
      </c>
      <c r="E9" s="32">
        <v>0</v>
      </c>
      <c r="F9" s="43">
        <v>14.599329081190001</v>
      </c>
      <c r="G9" s="32">
        <v>1.1530586765449999</v>
      </c>
      <c r="H9" s="32">
        <v>0</v>
      </c>
      <c r="I9" s="33">
        <v>0</v>
      </c>
      <c r="J9" s="33">
        <v>0</v>
      </c>
      <c r="K9" s="33">
        <f t="shared" si="0"/>
        <v>16.054793251898001</v>
      </c>
      <c r="L9" s="32">
        <v>0</v>
      </c>
    </row>
    <row r="10" spans="2:12" x14ac:dyDescent="0.25">
      <c r="B10" s="30">
        <v>7</v>
      </c>
      <c r="C10" s="34" t="s">
        <v>64</v>
      </c>
      <c r="D10" s="32">
        <v>0.19145366703700001</v>
      </c>
      <c r="E10" s="32">
        <v>0</v>
      </c>
      <c r="F10" s="43">
        <v>30.505593145001036</v>
      </c>
      <c r="G10" s="32">
        <v>1.0683298517229998</v>
      </c>
      <c r="H10" s="32">
        <v>0</v>
      </c>
      <c r="I10" s="33">
        <v>0</v>
      </c>
      <c r="J10" s="33">
        <v>0</v>
      </c>
      <c r="K10" s="33">
        <f t="shared" si="0"/>
        <v>31.765376663761035</v>
      </c>
      <c r="L10" s="32">
        <v>0</v>
      </c>
    </row>
    <row r="11" spans="2:12" x14ac:dyDescent="0.25">
      <c r="B11" s="30">
        <v>8</v>
      </c>
      <c r="C11" s="31" t="s">
        <v>65</v>
      </c>
      <c r="D11" s="32">
        <v>8.8424520000000008E-6</v>
      </c>
      <c r="E11" s="32">
        <v>0</v>
      </c>
      <c r="F11" s="43">
        <v>0.21933554206700004</v>
      </c>
      <c r="G11" s="32">
        <v>4.4127118710000001E-3</v>
      </c>
      <c r="H11" s="32">
        <v>0</v>
      </c>
      <c r="I11" s="33">
        <v>0</v>
      </c>
      <c r="J11" s="33">
        <v>0</v>
      </c>
      <c r="K11" s="33">
        <f t="shared" si="0"/>
        <v>0.22375709639000005</v>
      </c>
      <c r="L11" s="32">
        <v>0</v>
      </c>
    </row>
    <row r="12" spans="2:12" x14ac:dyDescent="0.25">
      <c r="B12" s="30">
        <v>9</v>
      </c>
      <c r="C12" s="31" t="s">
        <v>66</v>
      </c>
      <c r="D12" s="32">
        <v>0</v>
      </c>
      <c r="E12" s="32">
        <v>0</v>
      </c>
      <c r="F12" s="43">
        <v>0.16944455358100002</v>
      </c>
      <c r="G12" s="32">
        <v>7.664337452000001E-3</v>
      </c>
      <c r="H12" s="32">
        <v>0</v>
      </c>
      <c r="I12" s="33">
        <v>0</v>
      </c>
      <c r="J12" s="33">
        <v>0</v>
      </c>
      <c r="K12" s="33">
        <f t="shared" si="0"/>
        <v>0.17710889103300004</v>
      </c>
      <c r="L12" s="32">
        <v>0</v>
      </c>
    </row>
    <row r="13" spans="2:12" x14ac:dyDescent="0.25">
      <c r="B13" s="30">
        <v>10</v>
      </c>
      <c r="C13" s="34" t="s">
        <v>67</v>
      </c>
      <c r="D13" s="32">
        <v>2.9504237740000001E-3</v>
      </c>
      <c r="E13" s="32">
        <v>0</v>
      </c>
      <c r="F13" s="43">
        <v>5.4463651423689967</v>
      </c>
      <c r="G13" s="32">
        <v>2.9471178215589999</v>
      </c>
      <c r="H13" s="32">
        <v>0</v>
      </c>
      <c r="I13" s="33">
        <v>0</v>
      </c>
      <c r="J13" s="33">
        <v>0</v>
      </c>
      <c r="K13" s="33">
        <f t="shared" si="0"/>
        <v>8.3964333877019968</v>
      </c>
      <c r="L13" s="32">
        <v>0</v>
      </c>
    </row>
    <row r="14" spans="2:12" x14ac:dyDescent="0.25">
      <c r="B14" s="30">
        <v>11</v>
      </c>
      <c r="C14" s="34" t="s">
        <v>68</v>
      </c>
      <c r="D14" s="32">
        <v>2.0396401467589995</v>
      </c>
      <c r="E14" s="32">
        <v>0</v>
      </c>
      <c r="F14" s="43">
        <v>257.85762601336359</v>
      </c>
      <c r="G14" s="32">
        <v>31.181599956582993</v>
      </c>
      <c r="H14" s="32">
        <v>0</v>
      </c>
      <c r="I14" s="33">
        <v>0</v>
      </c>
      <c r="J14" s="33">
        <v>0</v>
      </c>
      <c r="K14" s="33">
        <f t="shared" si="0"/>
        <v>291.07886611670557</v>
      </c>
      <c r="L14" s="32">
        <v>0</v>
      </c>
    </row>
    <row r="15" spans="2:12" x14ac:dyDescent="0.25">
      <c r="B15" s="30">
        <v>12</v>
      </c>
      <c r="C15" s="34" t="s">
        <v>69</v>
      </c>
      <c r="D15" s="32">
        <v>0.17267426674200004</v>
      </c>
      <c r="E15" s="32">
        <v>0</v>
      </c>
      <c r="F15" s="43">
        <v>22.396668011019997</v>
      </c>
      <c r="G15" s="32">
        <v>2.268710642796</v>
      </c>
      <c r="H15" s="32">
        <v>0</v>
      </c>
      <c r="I15" s="33">
        <v>0</v>
      </c>
      <c r="J15" s="33">
        <v>0</v>
      </c>
      <c r="K15" s="33">
        <f t="shared" si="0"/>
        <v>24.838052920557999</v>
      </c>
      <c r="L15" s="32">
        <v>0</v>
      </c>
    </row>
    <row r="16" spans="2:12" x14ac:dyDescent="0.25">
      <c r="B16" s="30">
        <v>13</v>
      </c>
      <c r="C16" s="34" t="s">
        <v>70</v>
      </c>
      <c r="D16" s="32">
        <v>2.7819739486E-2</v>
      </c>
      <c r="E16" s="32">
        <v>0</v>
      </c>
      <c r="F16" s="43">
        <v>4.0343484512899987</v>
      </c>
      <c r="G16" s="32">
        <v>0.47281298564999996</v>
      </c>
      <c r="H16" s="32">
        <v>0</v>
      </c>
      <c r="I16" s="33">
        <v>0</v>
      </c>
      <c r="J16" s="33">
        <v>0</v>
      </c>
      <c r="K16" s="33">
        <f t="shared" si="0"/>
        <v>4.5349811764259984</v>
      </c>
      <c r="L16" s="32">
        <v>0</v>
      </c>
    </row>
    <row r="17" spans="2:12" x14ac:dyDescent="0.25">
      <c r="B17" s="30">
        <v>14</v>
      </c>
      <c r="C17" s="34" t="s">
        <v>71</v>
      </c>
      <c r="D17" s="32">
        <v>1.4214531871000002E-2</v>
      </c>
      <c r="E17" s="32">
        <v>0</v>
      </c>
      <c r="F17" s="43">
        <v>2.9153220665999999</v>
      </c>
      <c r="G17" s="32">
        <v>0.18242845797400001</v>
      </c>
      <c r="H17" s="32">
        <v>0</v>
      </c>
      <c r="I17" s="33">
        <v>0</v>
      </c>
      <c r="J17" s="33">
        <v>0</v>
      </c>
      <c r="K17" s="33">
        <f t="shared" si="0"/>
        <v>3.1119650564449999</v>
      </c>
      <c r="L17" s="32">
        <v>0</v>
      </c>
    </row>
    <row r="18" spans="2:12" x14ac:dyDescent="0.25">
      <c r="B18" s="30">
        <v>15</v>
      </c>
      <c r="C18" s="34" t="s">
        <v>72</v>
      </c>
      <c r="D18" s="32">
        <v>0.12283488809900002</v>
      </c>
      <c r="E18" s="32">
        <v>0</v>
      </c>
      <c r="F18" s="43">
        <v>23.89550185553702</v>
      </c>
      <c r="G18" s="32">
        <v>1.4666093419449997</v>
      </c>
      <c r="H18" s="32">
        <v>0</v>
      </c>
      <c r="I18" s="33">
        <v>0</v>
      </c>
      <c r="J18" s="33">
        <v>0</v>
      </c>
      <c r="K18" s="33">
        <f t="shared" si="0"/>
        <v>25.484946085581019</v>
      </c>
      <c r="L18" s="32">
        <v>0</v>
      </c>
    </row>
    <row r="19" spans="2:12" x14ac:dyDescent="0.25">
      <c r="B19" s="30">
        <v>16</v>
      </c>
      <c r="C19" s="34" t="s">
        <v>73</v>
      </c>
      <c r="D19" s="32">
        <v>1.8747550459479996</v>
      </c>
      <c r="E19" s="32">
        <v>0</v>
      </c>
      <c r="F19" s="43">
        <v>143.65536951187818</v>
      </c>
      <c r="G19" s="32">
        <v>11.428840217928997</v>
      </c>
      <c r="H19" s="32">
        <v>0</v>
      </c>
      <c r="I19" s="33">
        <v>0</v>
      </c>
      <c r="J19" s="33">
        <v>0</v>
      </c>
      <c r="K19" s="33">
        <f t="shared" si="0"/>
        <v>156.95896477575519</v>
      </c>
      <c r="L19" s="32">
        <v>0</v>
      </c>
    </row>
    <row r="20" spans="2:12" x14ac:dyDescent="0.25">
      <c r="B20" s="30">
        <v>17</v>
      </c>
      <c r="C20" s="34" t="s">
        <v>74</v>
      </c>
      <c r="D20" s="32">
        <v>1.3617683259999999E-2</v>
      </c>
      <c r="E20" s="32">
        <v>0</v>
      </c>
      <c r="F20" s="43">
        <v>10.276960342340997</v>
      </c>
      <c r="G20" s="32">
        <v>0.94256407652399987</v>
      </c>
      <c r="H20" s="32">
        <v>0</v>
      </c>
      <c r="I20" s="33">
        <v>0</v>
      </c>
      <c r="J20" s="33">
        <v>0</v>
      </c>
      <c r="K20" s="33">
        <f t="shared" si="0"/>
        <v>11.233142102124997</v>
      </c>
      <c r="L20" s="32">
        <v>0</v>
      </c>
    </row>
    <row r="21" spans="2:12" x14ac:dyDescent="0.25">
      <c r="B21" s="30">
        <v>18</v>
      </c>
      <c r="C21" s="34" t="s">
        <v>107</v>
      </c>
      <c r="D21" s="32">
        <v>0</v>
      </c>
      <c r="E21" s="32">
        <v>0</v>
      </c>
      <c r="F21" s="43">
        <v>5.2941741968000007E-2</v>
      </c>
      <c r="G21" s="32">
        <v>0</v>
      </c>
      <c r="H21" s="32">
        <v>0</v>
      </c>
      <c r="I21" s="32">
        <v>0</v>
      </c>
      <c r="J21" s="32">
        <v>0</v>
      </c>
      <c r="K21" s="33">
        <f t="shared" si="0"/>
        <v>5.2941741968000007E-2</v>
      </c>
      <c r="L21" s="32">
        <v>0</v>
      </c>
    </row>
    <row r="22" spans="2:12" x14ac:dyDescent="0.25">
      <c r="B22" s="30">
        <v>19</v>
      </c>
      <c r="C22" s="31" t="s">
        <v>95</v>
      </c>
      <c r="D22" s="32">
        <v>0</v>
      </c>
      <c r="E22" s="32">
        <v>0</v>
      </c>
      <c r="F22" s="43">
        <v>0</v>
      </c>
      <c r="G22" s="32">
        <v>0</v>
      </c>
      <c r="H22" s="32">
        <v>0</v>
      </c>
      <c r="I22" s="33">
        <v>0</v>
      </c>
      <c r="J22" s="33">
        <v>0</v>
      </c>
      <c r="K22" s="33">
        <f t="shared" si="0"/>
        <v>0</v>
      </c>
      <c r="L22" s="32">
        <v>0</v>
      </c>
    </row>
    <row r="23" spans="2:12" x14ac:dyDescent="0.25">
      <c r="B23" s="30">
        <v>20</v>
      </c>
      <c r="C23" s="34" t="s">
        <v>75</v>
      </c>
      <c r="D23" s="32">
        <v>0.30481290890399987</v>
      </c>
      <c r="E23" s="32">
        <v>0</v>
      </c>
      <c r="F23" s="43">
        <v>85.817424448754338</v>
      </c>
      <c r="G23" s="32">
        <v>6.7442732667099978</v>
      </c>
      <c r="H23" s="32">
        <v>0</v>
      </c>
      <c r="I23" s="33">
        <v>0</v>
      </c>
      <c r="J23" s="33">
        <v>0</v>
      </c>
      <c r="K23" s="33">
        <f t="shared" si="0"/>
        <v>92.866510624368331</v>
      </c>
      <c r="L23" s="32">
        <v>0</v>
      </c>
    </row>
    <row r="24" spans="2:12" x14ac:dyDescent="0.25">
      <c r="B24" s="30">
        <v>21</v>
      </c>
      <c r="C24" s="34" t="s">
        <v>76</v>
      </c>
      <c r="D24" s="32">
        <v>8.7630867224539095</v>
      </c>
      <c r="E24" s="32">
        <v>0</v>
      </c>
      <c r="F24" s="43">
        <v>748.09117253082525</v>
      </c>
      <c r="G24" s="32">
        <v>71.313054358778018</v>
      </c>
      <c r="H24" s="32">
        <v>0</v>
      </c>
      <c r="I24" s="33">
        <v>0</v>
      </c>
      <c r="J24" s="33">
        <v>0</v>
      </c>
      <c r="K24" s="33">
        <f t="shared" si="0"/>
        <v>828.16731361205711</v>
      </c>
      <c r="L24" s="32">
        <v>0</v>
      </c>
    </row>
    <row r="25" spans="2:12" x14ac:dyDescent="0.25">
      <c r="B25" s="30">
        <v>22</v>
      </c>
      <c r="C25" s="31" t="s">
        <v>77</v>
      </c>
      <c r="D25" s="32">
        <v>0</v>
      </c>
      <c r="E25" s="32">
        <v>0</v>
      </c>
      <c r="F25" s="43">
        <v>0.38973908909799998</v>
      </c>
      <c r="G25" s="32">
        <v>3.0570407032000001E-2</v>
      </c>
      <c r="H25" s="32">
        <v>0</v>
      </c>
      <c r="I25" s="33">
        <v>0</v>
      </c>
      <c r="J25" s="33">
        <v>0</v>
      </c>
      <c r="K25" s="33">
        <f t="shared" si="0"/>
        <v>0.42030949612999996</v>
      </c>
      <c r="L25" s="32">
        <v>0</v>
      </c>
    </row>
    <row r="26" spans="2:12" x14ac:dyDescent="0.25">
      <c r="B26" s="30">
        <v>23</v>
      </c>
      <c r="C26" s="34" t="s">
        <v>78</v>
      </c>
      <c r="D26" s="32">
        <v>6.0659258515999993E-2</v>
      </c>
      <c r="E26" s="32">
        <v>0</v>
      </c>
      <c r="F26" s="43">
        <v>0.43642309319799999</v>
      </c>
      <c r="G26" s="32">
        <v>1.2902788452E-2</v>
      </c>
      <c r="H26" s="32">
        <v>0</v>
      </c>
      <c r="I26" s="33">
        <v>0</v>
      </c>
      <c r="J26" s="33">
        <v>0</v>
      </c>
      <c r="K26" s="33">
        <f t="shared" si="0"/>
        <v>0.50998514016600005</v>
      </c>
      <c r="L26" s="32">
        <v>0</v>
      </c>
    </row>
    <row r="27" spans="2:12" x14ac:dyDescent="0.25">
      <c r="B27" s="30">
        <v>24</v>
      </c>
      <c r="C27" s="31" t="s">
        <v>79</v>
      </c>
      <c r="D27" s="32">
        <v>0</v>
      </c>
      <c r="E27" s="32">
        <v>0</v>
      </c>
      <c r="F27" s="43">
        <v>0.19500610935599999</v>
      </c>
      <c r="G27" s="32">
        <v>0</v>
      </c>
      <c r="H27" s="32">
        <v>0</v>
      </c>
      <c r="I27" s="33">
        <v>0</v>
      </c>
      <c r="J27" s="33">
        <v>0</v>
      </c>
      <c r="K27" s="33">
        <f t="shared" si="0"/>
        <v>0.19500610935599999</v>
      </c>
      <c r="L27" s="32">
        <v>0</v>
      </c>
    </row>
    <row r="28" spans="2:12" x14ac:dyDescent="0.25">
      <c r="B28" s="30">
        <v>25</v>
      </c>
      <c r="C28" s="31" t="s">
        <v>80</v>
      </c>
      <c r="D28" s="32">
        <v>0</v>
      </c>
      <c r="E28" s="32">
        <v>0</v>
      </c>
      <c r="F28" s="43">
        <v>0.15956950371099998</v>
      </c>
      <c r="G28" s="32">
        <v>2.1186038390000003E-3</v>
      </c>
      <c r="H28" s="32">
        <v>0</v>
      </c>
      <c r="I28" s="33">
        <v>0</v>
      </c>
      <c r="J28" s="33">
        <v>0</v>
      </c>
      <c r="K28" s="33">
        <f t="shared" si="0"/>
        <v>0.16168810754999999</v>
      </c>
      <c r="L28" s="32">
        <v>0</v>
      </c>
    </row>
    <row r="29" spans="2:12" x14ac:dyDescent="0.25">
      <c r="B29" s="30">
        <v>26</v>
      </c>
      <c r="C29" s="34" t="s">
        <v>81</v>
      </c>
      <c r="D29" s="32">
        <v>0.76774114375299995</v>
      </c>
      <c r="E29" s="32">
        <v>0</v>
      </c>
      <c r="F29" s="43">
        <v>169.60551505654277</v>
      </c>
      <c r="G29" s="32">
        <v>10.586631559872995</v>
      </c>
      <c r="H29" s="32">
        <v>0</v>
      </c>
      <c r="I29" s="33">
        <v>0</v>
      </c>
      <c r="J29" s="33">
        <v>0</v>
      </c>
      <c r="K29" s="33">
        <f t="shared" si="0"/>
        <v>180.95988776016875</v>
      </c>
      <c r="L29" s="32">
        <v>0</v>
      </c>
    </row>
    <row r="30" spans="2:12" x14ac:dyDescent="0.25">
      <c r="B30" s="30">
        <v>27</v>
      </c>
      <c r="C30" s="34" t="s">
        <v>82</v>
      </c>
      <c r="D30" s="32">
        <v>4.3030399841000003E-2</v>
      </c>
      <c r="E30" s="32">
        <v>0</v>
      </c>
      <c r="F30" s="43">
        <v>22.181509065109026</v>
      </c>
      <c r="G30" s="32">
        <v>1.1743463222179995</v>
      </c>
      <c r="H30" s="32">
        <v>0</v>
      </c>
      <c r="I30" s="33">
        <v>0</v>
      </c>
      <c r="J30" s="33">
        <v>0</v>
      </c>
      <c r="K30" s="33">
        <f t="shared" si="0"/>
        <v>23.398885787168027</v>
      </c>
      <c r="L30" s="32">
        <v>0</v>
      </c>
    </row>
    <row r="31" spans="2:12" x14ac:dyDescent="0.25">
      <c r="B31" s="30">
        <v>28</v>
      </c>
      <c r="C31" s="34" t="s">
        <v>22</v>
      </c>
      <c r="D31" s="32">
        <v>1.7713462612239996</v>
      </c>
      <c r="E31" s="32">
        <v>0</v>
      </c>
      <c r="F31" s="43">
        <v>117.05955581865986</v>
      </c>
      <c r="G31" s="32">
        <v>7.5115363474180006</v>
      </c>
      <c r="H31" s="32">
        <v>0</v>
      </c>
      <c r="I31" s="33">
        <v>0</v>
      </c>
      <c r="J31" s="33">
        <v>0</v>
      </c>
      <c r="K31" s="33">
        <f t="shared" si="0"/>
        <v>126.34243842730186</v>
      </c>
      <c r="L31" s="32">
        <v>0</v>
      </c>
    </row>
    <row r="32" spans="2:12" x14ac:dyDescent="0.25">
      <c r="B32" s="30">
        <v>29</v>
      </c>
      <c r="C32" s="34" t="s">
        <v>83</v>
      </c>
      <c r="D32" s="32">
        <v>1.071395329E-2</v>
      </c>
      <c r="E32" s="32">
        <v>0</v>
      </c>
      <c r="F32" s="43">
        <v>2.0503783513049996</v>
      </c>
      <c r="G32" s="32">
        <v>0.12874102935600004</v>
      </c>
      <c r="H32" s="32">
        <v>0</v>
      </c>
      <c r="I32" s="33">
        <v>0</v>
      </c>
      <c r="J32" s="33">
        <v>0</v>
      </c>
      <c r="K32" s="33">
        <f t="shared" si="0"/>
        <v>2.1898333339509994</v>
      </c>
      <c r="L32" s="32">
        <v>0</v>
      </c>
    </row>
    <row r="33" spans="2:12" x14ac:dyDescent="0.25">
      <c r="B33" s="30">
        <v>30</v>
      </c>
      <c r="C33" s="34" t="s">
        <v>84</v>
      </c>
      <c r="D33" s="32">
        <v>0.91356072675100009</v>
      </c>
      <c r="E33" s="32">
        <v>0</v>
      </c>
      <c r="F33" s="43">
        <v>78.968548233275001</v>
      </c>
      <c r="G33" s="32">
        <v>7.0912194047629979</v>
      </c>
      <c r="H33" s="32">
        <v>0</v>
      </c>
      <c r="I33" s="33">
        <v>0</v>
      </c>
      <c r="J33" s="33">
        <v>0</v>
      </c>
      <c r="K33" s="33">
        <f t="shared" si="0"/>
        <v>86.973328364788998</v>
      </c>
      <c r="L33" s="32">
        <v>0</v>
      </c>
    </row>
    <row r="34" spans="2:12" x14ac:dyDescent="0.25">
      <c r="B34" s="30">
        <v>31</v>
      </c>
      <c r="C34" s="34" t="s">
        <v>85</v>
      </c>
      <c r="D34" s="32">
        <v>0.81597960945500014</v>
      </c>
      <c r="E34" s="32">
        <v>0</v>
      </c>
      <c r="F34" s="43">
        <v>64.754287692002052</v>
      </c>
      <c r="G34" s="32">
        <v>4.6040506093549993</v>
      </c>
      <c r="H34" s="32">
        <v>0</v>
      </c>
      <c r="I34" s="33">
        <v>0</v>
      </c>
      <c r="J34" s="33">
        <v>0</v>
      </c>
      <c r="K34" s="33">
        <f t="shared" si="0"/>
        <v>70.17431791081205</v>
      </c>
      <c r="L34" s="32">
        <v>0</v>
      </c>
    </row>
    <row r="35" spans="2:12" x14ac:dyDescent="0.25">
      <c r="B35" s="30">
        <v>32</v>
      </c>
      <c r="C35" s="31" t="s">
        <v>86</v>
      </c>
      <c r="D35" s="32">
        <v>0</v>
      </c>
      <c r="E35" s="32">
        <v>0</v>
      </c>
      <c r="F35" s="43">
        <v>1.4165611079369997</v>
      </c>
      <c r="G35" s="32">
        <v>5.7333797419999999E-3</v>
      </c>
      <c r="H35" s="32">
        <v>0</v>
      </c>
      <c r="I35" s="33">
        <v>0</v>
      </c>
      <c r="J35" s="33">
        <v>0</v>
      </c>
      <c r="K35" s="33">
        <f t="shared" si="0"/>
        <v>1.4222944876789998</v>
      </c>
      <c r="L35" s="32">
        <v>0</v>
      </c>
    </row>
    <row r="36" spans="2:12" x14ac:dyDescent="0.25">
      <c r="B36" s="30">
        <v>33</v>
      </c>
      <c r="C36" s="34" t="s">
        <v>87</v>
      </c>
      <c r="D36" s="32">
        <v>1.1609840877769995</v>
      </c>
      <c r="E36" s="32">
        <v>0</v>
      </c>
      <c r="F36" s="43">
        <v>127.87502072270439</v>
      </c>
      <c r="G36" s="32">
        <v>7.372786196495996</v>
      </c>
      <c r="H36" s="32">
        <v>0</v>
      </c>
      <c r="I36" s="33">
        <v>0</v>
      </c>
      <c r="J36" s="33">
        <v>0</v>
      </c>
      <c r="K36" s="33">
        <f t="shared" si="0"/>
        <v>136.4087910069774</v>
      </c>
      <c r="L36" s="32">
        <v>0</v>
      </c>
    </row>
    <row r="37" spans="2:12" x14ac:dyDescent="0.25">
      <c r="B37" s="30">
        <v>34</v>
      </c>
      <c r="C37" s="34" t="s">
        <v>88</v>
      </c>
      <c r="D37" s="32">
        <v>6.9853318345210011</v>
      </c>
      <c r="E37" s="32">
        <v>0</v>
      </c>
      <c r="F37" s="43">
        <v>60.927123371079077</v>
      </c>
      <c r="G37" s="32">
        <v>2.6687114421109985</v>
      </c>
      <c r="H37" s="32">
        <v>0</v>
      </c>
      <c r="I37" s="33">
        <v>0</v>
      </c>
      <c r="J37" s="33">
        <v>0</v>
      </c>
      <c r="K37" s="33">
        <f t="shared" si="0"/>
        <v>70.581166647711086</v>
      </c>
      <c r="L37" s="32">
        <v>0</v>
      </c>
    </row>
    <row r="38" spans="2:12" x14ac:dyDescent="0.25">
      <c r="B38" s="30">
        <v>35</v>
      </c>
      <c r="C38" s="34" t="s">
        <v>89</v>
      </c>
      <c r="D38" s="32">
        <v>0</v>
      </c>
      <c r="E38" s="32">
        <v>0</v>
      </c>
      <c r="F38" s="43">
        <v>0.21398906287700004</v>
      </c>
      <c r="G38" s="32">
        <v>5.0950680000000003E-3</v>
      </c>
      <c r="H38" s="32">
        <v>0</v>
      </c>
      <c r="I38" s="33">
        <v>0</v>
      </c>
      <c r="J38" s="33">
        <v>0</v>
      </c>
      <c r="K38" s="33">
        <f t="shared" si="0"/>
        <v>0.21908413087700004</v>
      </c>
      <c r="L38" s="32">
        <v>0</v>
      </c>
    </row>
    <row r="39" spans="2:12" x14ac:dyDescent="0.25">
      <c r="B39" s="30">
        <v>36</v>
      </c>
      <c r="C39" s="34" t="s">
        <v>90</v>
      </c>
      <c r="D39" s="32">
        <v>0.90568343520799988</v>
      </c>
      <c r="E39" s="32">
        <v>0</v>
      </c>
      <c r="F39" s="43">
        <v>153.93905249740089</v>
      </c>
      <c r="G39" s="32">
        <v>14.840201525790009</v>
      </c>
      <c r="H39" s="32">
        <v>0</v>
      </c>
      <c r="I39" s="33">
        <v>0</v>
      </c>
      <c r="J39" s="33">
        <v>0</v>
      </c>
      <c r="K39" s="33">
        <f t="shared" si="0"/>
        <v>169.68493745839891</v>
      </c>
      <c r="L39" s="32">
        <v>0</v>
      </c>
    </row>
    <row r="40" spans="2:12" x14ac:dyDescent="0.25">
      <c r="B40" s="30">
        <v>37</v>
      </c>
      <c r="C40" s="34" t="s">
        <v>91</v>
      </c>
      <c r="D40" s="32">
        <v>5.1251115710000003E-2</v>
      </c>
      <c r="E40" s="32">
        <v>0</v>
      </c>
      <c r="F40" s="43">
        <v>11.187258033058008</v>
      </c>
      <c r="G40" s="32">
        <v>0.74138370093799988</v>
      </c>
      <c r="H40" s="32">
        <v>0</v>
      </c>
      <c r="I40" s="33">
        <v>0</v>
      </c>
      <c r="J40" s="33">
        <v>0</v>
      </c>
      <c r="K40" s="33">
        <f t="shared" si="0"/>
        <v>11.979892849706008</v>
      </c>
      <c r="L40" s="32">
        <v>0</v>
      </c>
    </row>
    <row r="41" spans="2:12" x14ac:dyDescent="0.25">
      <c r="B41" s="30">
        <v>38</v>
      </c>
      <c r="C41" s="34" t="s">
        <v>92</v>
      </c>
      <c r="D41" s="32">
        <v>0.49748105784400004</v>
      </c>
      <c r="E41" s="32">
        <v>0</v>
      </c>
      <c r="F41" s="43">
        <v>117.49130715753114</v>
      </c>
      <c r="G41" s="32">
        <v>8.2155914497270004</v>
      </c>
      <c r="H41" s="32">
        <v>0</v>
      </c>
      <c r="I41" s="33">
        <v>0</v>
      </c>
      <c r="J41" s="33">
        <v>0</v>
      </c>
      <c r="K41" s="33">
        <f t="shared" si="0"/>
        <v>126.20437966510214</v>
      </c>
      <c r="L41" s="32">
        <v>0</v>
      </c>
    </row>
    <row r="42" spans="2:12" s="38" customFormat="1" x14ac:dyDescent="0.25">
      <c r="B42" s="35" t="s">
        <v>93</v>
      </c>
      <c r="C42" s="36"/>
      <c r="D42" s="37">
        <f>SUM(D4:D41)</f>
        <v>28.201898348999908</v>
      </c>
      <c r="E42" s="37">
        <f t="shared" ref="E42:L42" si="1">SUM(E4:E41)</f>
        <v>0</v>
      </c>
      <c r="F42" s="37">
        <f>SUM(F4:F41)</f>
        <v>2318.6306785749994</v>
      </c>
      <c r="G42" s="37">
        <f>SUM(G4:G41)</f>
        <v>198.06237865000003</v>
      </c>
      <c r="H42" s="37">
        <f t="shared" si="1"/>
        <v>0</v>
      </c>
      <c r="I42" s="37">
        <f t="shared" si="1"/>
        <v>0</v>
      </c>
      <c r="J42" s="37">
        <f t="shared" si="1"/>
        <v>0</v>
      </c>
      <c r="K42" s="37">
        <f>SUM(K4:K41)</f>
        <v>2544.8949555739996</v>
      </c>
      <c r="L42" s="37">
        <f t="shared" si="1"/>
        <v>0</v>
      </c>
    </row>
    <row r="43" spans="2:12" x14ac:dyDescent="0.25">
      <c r="B43" t="s">
        <v>94</v>
      </c>
      <c r="D43" s="41"/>
      <c r="F43" s="41"/>
      <c r="G43" s="41"/>
      <c r="I43" s="39"/>
      <c r="J43" s="39"/>
      <c r="K43" s="41"/>
    </row>
    <row r="44" spans="2:12" s="39" customFormat="1" x14ac:dyDescent="0.25">
      <c r="D44" s="45"/>
      <c r="F44" s="45"/>
      <c r="G44" s="45"/>
      <c r="K44" s="45"/>
    </row>
    <row r="45" spans="2:12" x14ac:dyDescent="0.25">
      <c r="G45" s="41"/>
      <c r="H45" s="41"/>
      <c r="I45" s="77"/>
      <c r="J45" s="77"/>
      <c r="K45" s="41"/>
      <c r="L45" s="39"/>
    </row>
    <row r="46" spans="2:12" x14ac:dyDescent="0.25">
      <c r="D46" s="45"/>
      <c r="F46" s="45"/>
      <c r="G46" s="45"/>
      <c r="I46" s="39"/>
      <c r="J46" s="39"/>
      <c r="K46" s="45"/>
      <c r="L46" s="39"/>
    </row>
    <row r="47" spans="2:12" s="45" customFormat="1" x14ac:dyDescent="0.25">
      <c r="D47" s="39"/>
      <c r="E47" s="39"/>
      <c r="F47" s="39"/>
      <c r="G47" s="39"/>
      <c r="I47" s="39"/>
      <c r="J47" s="39"/>
      <c r="K47" s="39"/>
      <c r="L47" s="39"/>
    </row>
    <row r="48" spans="2:12" x14ac:dyDescent="0.25">
      <c r="D48" s="40"/>
      <c r="E48" s="40"/>
      <c r="F48" s="40"/>
      <c r="G48" s="40"/>
      <c r="H48" s="40"/>
      <c r="I48" s="41"/>
      <c r="J48" s="41"/>
      <c r="K48" s="40"/>
      <c r="L48" s="40"/>
    </row>
    <row r="49" spans="11:11" x14ac:dyDescent="0.25">
      <c r="K49" s="42"/>
    </row>
    <row r="50" spans="11:11" x14ac:dyDescent="0.25">
      <c r="K50" s="42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Suresh Babu Anguluri</cp:lastModifiedBy>
  <dcterms:created xsi:type="dcterms:W3CDTF">2014-04-10T12:10:22Z</dcterms:created>
  <dcterms:modified xsi:type="dcterms:W3CDTF">2026-06-08T17:25:06Z</dcterms:modified>
</cp:coreProperties>
</file>