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amcomf-my.sharepoint.com/personal/admin_samcomf_onmicrosoft_com/Documents/Investor Services/MIS/Monthly MIS/FY 2025_26/March/Disclosure of AAUM/"/>
    </mc:Choice>
  </mc:AlternateContent>
  <xr:revisionPtr revIDLastSave="1" documentId="8_{EAA5A64A-7389-433C-9732-AD63CC00FC28}" xr6:coauthVersionLast="47" xr6:coauthVersionMax="47" xr10:uidLastSave="{3E0779E2-80F8-483E-ABFF-291A0A9194A7}"/>
  <bookViews>
    <workbookView xWindow="-110" yWindow="-110" windowWidth="19420" windowHeight="10300" xr2:uid="{00000000-000D-0000-FFFF-FFFF00000000}"/>
  </bookViews>
  <sheets>
    <sheet name="Anex A1 Frmt for AUM disclosure" sheetId="1" r:id="rId1"/>
    <sheet name="Anex A2 Frmt AUM state UT wise 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1" i="2" l="1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C48" i="1" l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F48" i="1"/>
  <c r="BG48" i="1"/>
  <c r="BH48" i="1"/>
  <c r="BI48" i="1"/>
  <c r="BJ48" i="1"/>
  <c r="BK47" i="1" l="1"/>
  <c r="BK46" i="1"/>
  <c r="BK45" i="1"/>
  <c r="BK44" i="1"/>
  <c r="BK43" i="1"/>
  <c r="BK42" i="1"/>
  <c r="BK41" i="1"/>
  <c r="BK40" i="1"/>
  <c r="BK39" i="1"/>
  <c r="BK38" i="1"/>
  <c r="BK48" i="1" l="1"/>
  <c r="BK34" i="1"/>
  <c r="K4" i="2" l="1"/>
  <c r="K42" i="2" s="1"/>
  <c r="L42" i="2" l="1"/>
  <c r="J42" i="2"/>
  <c r="I42" i="2"/>
  <c r="H42" i="2"/>
  <c r="G42" i="2"/>
  <c r="F42" i="2"/>
  <c r="E42" i="2"/>
  <c r="D42" i="2"/>
  <c r="BK10" i="1" l="1"/>
  <c r="BK53" i="1" l="1"/>
  <c r="BK59" i="1" l="1"/>
  <c r="BK28" i="1" l="1"/>
  <c r="BK62" i="1" l="1"/>
  <c r="BI63" i="1" l="1"/>
  <c r="BH63" i="1"/>
  <c r="BG63" i="1"/>
  <c r="BF63" i="1"/>
  <c r="BE63" i="1"/>
  <c r="BD63" i="1"/>
  <c r="BC63" i="1"/>
  <c r="BB63" i="1"/>
  <c r="BA63" i="1"/>
  <c r="AZ63" i="1"/>
  <c r="AY63" i="1"/>
  <c r="AX63" i="1"/>
  <c r="AW63" i="1"/>
  <c r="AV63" i="1"/>
  <c r="AU63" i="1"/>
  <c r="AT63" i="1"/>
  <c r="AS63" i="1"/>
  <c r="AR63" i="1"/>
  <c r="AQ63" i="1"/>
  <c r="AP63" i="1"/>
  <c r="AO63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J63" i="1"/>
  <c r="D55" i="1" l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B55" i="1"/>
  <c r="BC55" i="1"/>
  <c r="BD55" i="1"/>
  <c r="BE55" i="1"/>
  <c r="BF55" i="1"/>
  <c r="BG55" i="1"/>
  <c r="BH55" i="1"/>
  <c r="BI55" i="1"/>
  <c r="BJ55" i="1"/>
  <c r="C5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Q75" i="1"/>
  <c r="AR75" i="1"/>
  <c r="AS75" i="1"/>
  <c r="AT75" i="1"/>
  <c r="AU75" i="1"/>
  <c r="AV75" i="1"/>
  <c r="AW75" i="1"/>
  <c r="AX75" i="1"/>
  <c r="AY75" i="1"/>
  <c r="AZ75" i="1"/>
  <c r="BA75" i="1"/>
  <c r="BB75" i="1"/>
  <c r="BC75" i="1"/>
  <c r="BD75" i="1"/>
  <c r="BE75" i="1"/>
  <c r="BF75" i="1"/>
  <c r="BG75" i="1"/>
  <c r="BH75" i="1"/>
  <c r="BI75" i="1"/>
  <c r="BJ75" i="1"/>
  <c r="C75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E11" i="1"/>
  <c r="F11" i="1"/>
  <c r="D11" i="1"/>
  <c r="C11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C19" i="1"/>
  <c r="BK60" i="1"/>
  <c r="BK14" i="1"/>
  <c r="BK15" i="1" s="1"/>
  <c r="BK18" i="1"/>
  <c r="BJ60" i="1"/>
  <c r="BI60" i="1"/>
  <c r="BH60" i="1"/>
  <c r="BG60" i="1"/>
  <c r="BF60" i="1"/>
  <c r="BE60" i="1"/>
  <c r="BD60" i="1"/>
  <c r="BC60" i="1"/>
  <c r="BB60" i="1"/>
  <c r="BA60" i="1"/>
  <c r="AZ60" i="1"/>
  <c r="AY60" i="1"/>
  <c r="AX60" i="1"/>
  <c r="AW60" i="1"/>
  <c r="AV60" i="1"/>
  <c r="AU60" i="1"/>
  <c r="AT60" i="1"/>
  <c r="AS60" i="1"/>
  <c r="AR60" i="1"/>
  <c r="AQ60" i="1"/>
  <c r="AP60" i="1"/>
  <c r="AO60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K74" i="1"/>
  <c r="BJ29" i="1"/>
  <c r="BI29" i="1"/>
  <c r="BH29" i="1"/>
  <c r="BG29" i="1"/>
  <c r="BF29" i="1"/>
  <c r="BE29" i="1"/>
  <c r="BD29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K35" i="1"/>
  <c r="BJ15" i="1"/>
  <c r="BI15" i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J35" i="1"/>
  <c r="BJ49" i="1" s="1"/>
  <c r="BI35" i="1"/>
  <c r="BI49" i="1" s="1"/>
  <c r="BH35" i="1"/>
  <c r="BH49" i="1" s="1"/>
  <c r="BG35" i="1"/>
  <c r="BG49" i="1" s="1"/>
  <c r="BF35" i="1"/>
  <c r="BF49" i="1" s="1"/>
  <c r="BE35" i="1"/>
  <c r="BE49" i="1" s="1"/>
  <c r="BD35" i="1"/>
  <c r="BD49" i="1" s="1"/>
  <c r="BC35" i="1"/>
  <c r="BC49" i="1" s="1"/>
  <c r="BB35" i="1"/>
  <c r="BB49" i="1" s="1"/>
  <c r="BA35" i="1"/>
  <c r="BA49" i="1" s="1"/>
  <c r="AZ35" i="1"/>
  <c r="AZ49" i="1" s="1"/>
  <c r="AY35" i="1"/>
  <c r="AY49" i="1" s="1"/>
  <c r="AX35" i="1"/>
  <c r="AX49" i="1" s="1"/>
  <c r="AW35" i="1"/>
  <c r="AW49" i="1" s="1"/>
  <c r="AV35" i="1"/>
  <c r="AV49" i="1" s="1"/>
  <c r="AU35" i="1"/>
  <c r="AU49" i="1" s="1"/>
  <c r="AT35" i="1"/>
  <c r="AT49" i="1" s="1"/>
  <c r="AS35" i="1"/>
  <c r="AS49" i="1" s="1"/>
  <c r="AR35" i="1"/>
  <c r="AR49" i="1" s="1"/>
  <c r="AQ35" i="1"/>
  <c r="AQ49" i="1" s="1"/>
  <c r="AP35" i="1"/>
  <c r="AP49" i="1" s="1"/>
  <c r="AO35" i="1"/>
  <c r="AO49" i="1" s="1"/>
  <c r="AN35" i="1"/>
  <c r="AN49" i="1" s="1"/>
  <c r="AM35" i="1"/>
  <c r="AM49" i="1" s="1"/>
  <c r="AL35" i="1"/>
  <c r="AL49" i="1" s="1"/>
  <c r="AK35" i="1"/>
  <c r="AK49" i="1" s="1"/>
  <c r="AJ35" i="1"/>
  <c r="AJ49" i="1" s="1"/>
  <c r="AI35" i="1"/>
  <c r="AI49" i="1" s="1"/>
  <c r="AH35" i="1"/>
  <c r="AH49" i="1" s="1"/>
  <c r="AG35" i="1"/>
  <c r="AG49" i="1" s="1"/>
  <c r="AF35" i="1"/>
  <c r="AF49" i="1" s="1"/>
  <c r="AE35" i="1"/>
  <c r="AE49" i="1" s="1"/>
  <c r="AD35" i="1"/>
  <c r="AD49" i="1" s="1"/>
  <c r="AC35" i="1"/>
  <c r="AC49" i="1" s="1"/>
  <c r="AB35" i="1"/>
  <c r="AB49" i="1" s="1"/>
  <c r="AA35" i="1"/>
  <c r="AA49" i="1" s="1"/>
  <c r="Z35" i="1"/>
  <c r="Z49" i="1" s="1"/>
  <c r="Y35" i="1"/>
  <c r="Y49" i="1" s="1"/>
  <c r="X35" i="1"/>
  <c r="X49" i="1" s="1"/>
  <c r="W35" i="1"/>
  <c r="W49" i="1" s="1"/>
  <c r="V35" i="1"/>
  <c r="V49" i="1" s="1"/>
  <c r="U35" i="1"/>
  <c r="U49" i="1" s="1"/>
  <c r="T35" i="1"/>
  <c r="T49" i="1" s="1"/>
  <c r="S35" i="1"/>
  <c r="S49" i="1" s="1"/>
  <c r="R35" i="1"/>
  <c r="R49" i="1" s="1"/>
  <c r="Q35" i="1"/>
  <c r="Q49" i="1" s="1"/>
  <c r="P35" i="1"/>
  <c r="P49" i="1" s="1"/>
  <c r="O35" i="1"/>
  <c r="O49" i="1" s="1"/>
  <c r="N35" i="1"/>
  <c r="N49" i="1" s="1"/>
  <c r="M35" i="1"/>
  <c r="M49" i="1" s="1"/>
  <c r="L35" i="1"/>
  <c r="L49" i="1" s="1"/>
  <c r="K35" i="1"/>
  <c r="K49" i="1" s="1"/>
  <c r="J35" i="1"/>
  <c r="J49" i="1" s="1"/>
  <c r="I35" i="1"/>
  <c r="I49" i="1" s="1"/>
  <c r="H35" i="1"/>
  <c r="H49" i="1" s="1"/>
  <c r="G35" i="1"/>
  <c r="G49" i="1" s="1"/>
  <c r="F35" i="1"/>
  <c r="F49" i="1" s="1"/>
  <c r="E35" i="1"/>
  <c r="E49" i="1" s="1"/>
  <c r="D35" i="1"/>
  <c r="D49" i="1" s="1"/>
  <c r="C35" i="1"/>
  <c r="C49" i="1" l="1"/>
  <c r="BK63" i="1"/>
  <c r="BK64" i="1" s="1"/>
  <c r="BJ64" i="1"/>
  <c r="X64" i="1"/>
  <c r="AJ64" i="1"/>
  <c r="AN64" i="1"/>
  <c r="BD64" i="1"/>
  <c r="BK75" i="1"/>
  <c r="BC64" i="1"/>
  <c r="AS64" i="1"/>
  <c r="BK11" i="1"/>
  <c r="C64" i="1"/>
  <c r="AC64" i="1"/>
  <c r="AM64" i="1"/>
  <c r="BB64" i="1"/>
  <c r="AL64" i="1"/>
  <c r="AF64" i="1"/>
  <c r="T64" i="1"/>
  <c r="L64" i="1"/>
  <c r="BK19" i="1"/>
  <c r="D64" i="1"/>
  <c r="F64" i="1"/>
  <c r="H64" i="1"/>
  <c r="J64" i="1"/>
  <c r="R64" i="1"/>
  <c r="V64" i="1"/>
  <c r="Z64" i="1"/>
  <c r="AB64" i="1"/>
  <c r="AD64" i="1"/>
  <c r="AH64" i="1"/>
  <c r="AP64" i="1"/>
  <c r="AR64" i="1"/>
  <c r="AT64" i="1"/>
  <c r="AV64" i="1"/>
  <c r="AX64" i="1"/>
  <c r="BF64" i="1"/>
  <c r="BH64" i="1"/>
  <c r="BI64" i="1"/>
  <c r="BE64" i="1"/>
  <c r="BA64" i="1"/>
  <c r="AO64" i="1"/>
  <c r="AK64" i="1"/>
  <c r="Y64" i="1"/>
  <c r="M64" i="1"/>
  <c r="E64" i="1"/>
  <c r="BG64" i="1"/>
  <c r="AY64" i="1"/>
  <c r="AW64" i="1"/>
  <c r="AU64" i="1"/>
  <c r="AQ64" i="1"/>
  <c r="AP30" i="1"/>
  <c r="H30" i="1"/>
  <c r="T30" i="1"/>
  <c r="V30" i="1"/>
  <c r="Z30" i="1"/>
  <c r="AB30" i="1"/>
  <c r="AL30" i="1"/>
  <c r="AN30" i="1"/>
  <c r="AR30" i="1"/>
  <c r="AT30" i="1"/>
  <c r="AV30" i="1"/>
  <c r="BH30" i="1"/>
  <c r="G64" i="1"/>
  <c r="I64" i="1"/>
  <c r="O64" i="1"/>
  <c r="Q64" i="1"/>
  <c r="S64" i="1"/>
  <c r="U64" i="1"/>
  <c r="AE64" i="1"/>
  <c r="AG64" i="1"/>
  <c r="AI64" i="1"/>
  <c r="BE30" i="1"/>
  <c r="BK55" i="1"/>
  <c r="E30" i="1"/>
  <c r="I30" i="1"/>
  <c r="M30" i="1"/>
  <c r="Q30" i="1"/>
  <c r="Y30" i="1"/>
  <c r="AK30" i="1"/>
  <c r="AO30" i="1"/>
  <c r="BC30" i="1"/>
  <c r="BI30" i="1"/>
  <c r="F30" i="1"/>
  <c r="P30" i="1"/>
  <c r="R30" i="1"/>
  <c r="AJ30" i="1"/>
  <c r="BF30" i="1"/>
  <c r="U30" i="1"/>
  <c r="AS30" i="1"/>
  <c r="J30" i="1"/>
  <c r="L30" i="1"/>
  <c r="N30" i="1"/>
  <c r="X30" i="1"/>
  <c r="AF30" i="1"/>
  <c r="AZ30" i="1"/>
  <c r="BD30" i="1"/>
  <c r="BK29" i="1"/>
  <c r="AZ64" i="1"/>
  <c r="AA64" i="1"/>
  <c r="W64" i="1"/>
  <c r="K64" i="1"/>
  <c r="BK49" i="1"/>
  <c r="P64" i="1"/>
  <c r="N64" i="1"/>
  <c r="D30" i="1"/>
  <c r="AD30" i="1"/>
  <c r="AH30" i="1"/>
  <c r="AX30" i="1"/>
  <c r="BB30" i="1"/>
  <c r="BJ30" i="1"/>
  <c r="G30" i="1"/>
  <c r="K30" i="1"/>
  <c r="AC30" i="1"/>
  <c r="AG30" i="1"/>
  <c r="C30" i="1"/>
  <c r="BA30" i="1"/>
  <c r="AY30" i="1"/>
  <c r="AE30" i="1"/>
  <c r="BG30" i="1"/>
  <c r="AW30" i="1"/>
  <c r="AU30" i="1"/>
  <c r="AQ30" i="1"/>
  <c r="AM30" i="1"/>
  <c r="AI30" i="1"/>
  <c r="AA30" i="1"/>
  <c r="W30" i="1"/>
  <c r="S30" i="1"/>
  <c r="O30" i="1"/>
  <c r="T71" i="1" l="1"/>
  <c r="R71" i="1"/>
  <c r="H71" i="1"/>
  <c r="AF71" i="1"/>
  <c r="AR71" i="1"/>
  <c r="AS71" i="1"/>
  <c r="AN71" i="1"/>
  <c r="X71" i="1"/>
  <c r="AP71" i="1"/>
  <c r="BD71" i="1"/>
  <c r="C71" i="1"/>
  <c r="BK30" i="1"/>
  <c r="BC71" i="1"/>
  <c r="BB71" i="1"/>
  <c r="AH71" i="1"/>
  <c r="D71" i="1"/>
  <c r="AC71" i="1"/>
  <c r="V71" i="1"/>
  <c r="AB71" i="1"/>
  <c r="Z71" i="1"/>
  <c r="BJ71" i="1"/>
  <c r="AX71" i="1"/>
  <c r="AD71" i="1"/>
  <c r="AM71" i="1"/>
  <c r="G71" i="1"/>
  <c r="S71" i="1"/>
  <c r="AU71" i="1"/>
  <c r="BG71" i="1"/>
  <c r="AL71" i="1"/>
  <c r="AO71" i="1"/>
  <c r="O71" i="1"/>
  <c r="AI71" i="1"/>
  <c r="AQ71" i="1"/>
  <c r="AW71" i="1"/>
  <c r="AK71" i="1"/>
  <c r="M71" i="1"/>
  <c r="AJ71" i="1"/>
  <c r="BH71" i="1"/>
  <c r="BI71" i="1"/>
  <c r="AV71" i="1"/>
  <c r="AA71" i="1"/>
  <c r="Y71" i="1"/>
  <c r="AT71" i="1"/>
  <c r="Q71" i="1"/>
  <c r="AG71" i="1"/>
  <c r="E71" i="1"/>
  <c r="K71" i="1"/>
  <c r="AZ71" i="1"/>
  <c r="U71" i="1"/>
  <c r="W71" i="1"/>
  <c r="AE71" i="1"/>
  <c r="BA71" i="1"/>
  <c r="BF71" i="1"/>
  <c r="F71" i="1"/>
  <c r="I71" i="1"/>
  <c r="BE71" i="1"/>
  <c r="N71" i="1"/>
  <c r="J71" i="1"/>
  <c r="AY71" i="1"/>
  <c r="L71" i="1"/>
  <c r="P71" i="1"/>
  <c r="BK71" i="1" l="1"/>
  <c r="BL71" i="1" s="1"/>
  <c r="BM71" i="1" l="1"/>
  <c r="BM72" i="1"/>
</calcChain>
</file>

<file path=xl/sharedStrings.xml><?xml version="1.0" encoding="utf-8"?>
<sst xmlns="http://schemas.openxmlformats.org/spreadsheetml/2006/main" count="147" uniqueCount="113">
  <si>
    <t>Sl. No.</t>
  </si>
  <si>
    <t>Scheme Category/ Scheme Name</t>
  </si>
  <si>
    <t xml:space="preserve">Through Direct Plan </t>
  </si>
  <si>
    <t>Through Associate Distributors</t>
  </si>
  <si>
    <t>Through Non - Associate Distributors</t>
  </si>
  <si>
    <t>I</t>
  </si>
  <si>
    <t>II</t>
  </si>
  <si>
    <t>(i)</t>
  </si>
  <si>
    <t>Liquid/ Money Market</t>
  </si>
  <si>
    <t>(a) Sub-Total</t>
  </si>
  <si>
    <t>(ii)</t>
  </si>
  <si>
    <t>Gilt</t>
  </si>
  <si>
    <t>(b) Sub-Total</t>
  </si>
  <si>
    <t>(iii)</t>
  </si>
  <si>
    <t>FMP</t>
  </si>
  <si>
    <t>(c) Sub-Total</t>
  </si>
  <si>
    <t>(vi)</t>
  </si>
  <si>
    <t>Other Debt Schemes</t>
  </si>
  <si>
    <t>(f) Sub-Total</t>
  </si>
  <si>
    <t>Grand Sub-Total (a+b+c+d+e+f)</t>
  </si>
  <si>
    <t>B</t>
  </si>
  <si>
    <t>GROWTH / EQUITY ORIENTED SCHEMES</t>
  </si>
  <si>
    <t>Others</t>
  </si>
  <si>
    <t>Grand Sub-Total (a+b)</t>
  </si>
  <si>
    <t>C</t>
  </si>
  <si>
    <t>BALANCED SCHEMES</t>
  </si>
  <si>
    <t>Balanced schemes</t>
  </si>
  <si>
    <t>Grand Sub-Total</t>
  </si>
  <si>
    <t>F</t>
  </si>
  <si>
    <t>Fund of Funds Scheme (Domestic)</t>
  </si>
  <si>
    <t>GRAND TOTAL</t>
  </si>
  <si>
    <t>(iv)</t>
  </si>
  <si>
    <t>Debt (assured return)</t>
  </si>
  <si>
    <t xml:space="preserve">Scheme names </t>
  </si>
  <si>
    <t xml:space="preserve"> (d) Sub-Total</t>
  </si>
  <si>
    <t>(v)</t>
  </si>
  <si>
    <t>Infrastructure Debt Funds</t>
  </si>
  <si>
    <t xml:space="preserve"> (e) Sub-Total</t>
  </si>
  <si>
    <t>D</t>
  </si>
  <si>
    <t>EXCHANGE TRADED FUND</t>
  </si>
  <si>
    <t>GOLD ETF</t>
  </si>
  <si>
    <t xml:space="preserve">Other ETFs </t>
  </si>
  <si>
    <t>E</t>
  </si>
  <si>
    <t>FUND OF FUNDS INVESTING OVERSEAS</t>
  </si>
  <si>
    <t>Fund of funds investing overseas</t>
  </si>
  <si>
    <t>GRAND TOTAL (A+B+C+D+E)</t>
  </si>
  <si>
    <t>A</t>
  </si>
  <si>
    <t>INCOME / DEBT ORIENTED SCHEMES</t>
  </si>
  <si>
    <t>ELSS</t>
  </si>
  <si>
    <t>T30</t>
  </si>
  <si>
    <t>B30</t>
  </si>
  <si>
    <t xml:space="preserve">Name of the States/ Union Territories </t>
  </si>
  <si>
    <t xml:space="preserve">LIQUID SCHEMES </t>
  </si>
  <si>
    <t>OTHER DEBT ORIENTED SCHEMES</t>
  </si>
  <si>
    <t>GOLD EXCHANGE TRADED FUND</t>
  </si>
  <si>
    <t>OTHER EXCHANGE TRADED FUND</t>
  </si>
  <si>
    <t>TOTAL</t>
  </si>
  <si>
    <t>FUND OF FUNDS INVESTING DOMESTIC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</si>
  <si>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</si>
  <si>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</si>
  <si>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</si>
  <si>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</si>
  <si>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</si>
  <si>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</si>
  <si>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</si>
  <si>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</t>
  </si>
  <si>
    <t>Daman and Diu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</si>
  <si>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</si>
  <si>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</si>
  <si>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</si>
  <si>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</si>
  <si>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</si>
  <si>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</si>
  <si>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</si>
  <si>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</si>
  <si>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Madhya Pradesh</t>
  </si>
  <si>
    <t>Maharashtra</t>
  </si>
  <si>
    <t>Manipur</t>
  </si>
  <si>
    <t>Meghalaya</t>
  </si>
  <si>
    <t>Mizoram</t>
  </si>
  <si>
    <t>Nagaland</t>
  </si>
  <si>
    <t>New Delhi</t>
  </si>
  <si>
    <t>Orissa</t>
  </si>
  <si>
    <t>Pondicherry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</si>
  <si>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</si>
  <si>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</si>
  <si>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</si>
  <si>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</si>
  <si>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</si>
  <si>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</si>
  <si>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</si>
  <si>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</si>
  <si>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</si>
  <si>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Total</t>
  </si>
  <si>
    <t xml:space="preserve">Note: Name of new states / union territories shall be added alphabetically  </t>
  </si>
  <si>
    <t>Lakshadweep</t>
  </si>
  <si>
    <t>SAMCO FLEXI CAP FUND</t>
  </si>
  <si>
    <t>SAMCO MUTUAL Fund (All figures in Rs. Crore)</t>
  </si>
  <si>
    <t>SAMCO OVERNIGHT FUND</t>
  </si>
  <si>
    <t>SAMCO ELSS TAX SAVER FUND</t>
  </si>
  <si>
    <t>SAMCO ACTIVE MOMENTUM FUND</t>
  </si>
  <si>
    <t>SAMCO DYNAMIC ASSET ALLOCATION FUND</t>
  </si>
  <si>
    <t>SAMCO SPECIAL OPPORTUNITIES FUND</t>
  </si>
  <si>
    <t>SAMCO MULTI CAP FUND</t>
  </si>
  <si>
    <t>SAMCO ARBITRAGE FUND</t>
  </si>
  <si>
    <t>SAMCO MULTI ASSET ALLOCATION FUND</t>
  </si>
  <si>
    <t>SAMCO LARGE CAP FUND</t>
  </si>
  <si>
    <t>Ladakh</t>
  </si>
  <si>
    <t>SAMCO LARGE &amp; MID CAP FUND</t>
  </si>
  <si>
    <t>SAMCO SMALL CAP FUND</t>
  </si>
  <si>
    <t>SAMCO MID CAP FUND</t>
  </si>
  <si>
    <t>SAMCO Mutual Fund: Average Net Assets Under Management (AAUM) as on MAR 2026 (All figures in Rs. Crore)</t>
  </si>
  <si>
    <t>Table showing State wise /Union Territory wise contribution to AAUM of category of schemes as on MAR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</si>
</sst>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0.00000"/>
    <numFmt numFmtId="166" formatCode="#,##0.000000"/>
  </numFmts>
  <fonts count="12" x14ac:knownFonts="1">
    <font>
      <sz val="11"/>
      <color theme="1"/>
      <name val="Calibri"/>
      <family val="2"/>
      <scheme val="minor"/>
    </font>
    <font>
      <sz val="10"/>
      <color indexed="64"/>
      <name val="Arial"/>
      <family val="2"/>
    </font>
    <font>
      <sz val="10"/>
      <color indexed="8"/>
      <name val="Arial"/>
      <family val="2"/>
    </font>
    <font>
      <b/>
      <sz val="14"/>
      <name val="Trebuchet MS"/>
      <family val="2"/>
    </font>
    <font>
      <b/>
      <sz val="12"/>
      <name val="Trebuchet MS"/>
      <family val="2"/>
    </font>
    <font>
      <b/>
      <sz val="10"/>
      <name val="Trebuchet MS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  <charset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indexed="9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18"/>
        <bgColor indexed="32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8" fillId="0" borderId="0" applyFont="0" applyFill="0" applyBorder="0" applyAlignment="0" applyProtection="0"/>
    <xf numFmtId="0" fontId="1" fillId="0" borderId="0"/>
    <xf numFmtId="0" fontId="2" fillId="0" borderId="0"/>
  </cellStyleXfs>
  <cellXfs count="104">
    <xf numFmtId="0" fontId="0" fillId="0" borderId="0" xfId="0"/>
    <xf numFmtId="49" fontId="10" fillId="0" borderId="0" xfId="2" applyNumberFormat="1" applyFont="1" applyFill="1" applyBorder="1" applyAlignment="1">
      <alignment vertical="center" wrapText="1"/>
    </xf>
    <xf numFmtId="0" fontId="5" fillId="0" borderId="1" xfId="3" applyNumberFormat="1" applyFont="1" applyFill="1" applyBorder="1" applyAlignment="1">
      <alignment horizontal="center" wrapText="1"/>
    </xf>
    <xf numFmtId="0" fontId="5" fillId="0" borderId="2" xfId="3" applyNumberFormat="1" applyFont="1" applyFill="1" applyBorder="1" applyAlignment="1">
      <alignment horizontal="center" wrapText="1"/>
    </xf>
    <xf numFmtId="0" fontId="5" fillId="0" borderId="3" xfId="3" applyNumberFormat="1" applyFont="1" applyFill="1" applyBorder="1" applyAlignment="1">
      <alignment horizontal="center" wrapText="1"/>
    </xf>
    <xf numFmtId="0" fontId="5" fillId="0" borderId="0" xfId="3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0" fontId="6" fillId="0" borderId="5" xfId="0" applyFont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2" xfId="0" applyNumberFormat="1" applyBorder="1" applyAlignment="1">
      <alignment wrapText="1"/>
    </xf>
    <xf numFmtId="4" fontId="0" fillId="0" borderId="3" xfId="0" applyNumberFormat="1" applyBorder="1" applyAlignment="1">
      <alignment wrapText="1"/>
    </xf>
    <xf numFmtId="4" fontId="0" fillId="0" borderId="5" xfId="0" applyNumberFormat="1" applyBorder="1" applyAlignment="1">
      <alignment wrapText="1"/>
    </xf>
    <xf numFmtId="0" fontId="0" fillId="0" borderId="0" xfId="0" applyBorder="1" applyAlignment="1">
      <alignment wrapText="1"/>
    </xf>
    <xf numFmtId="4" fontId="9" fillId="0" borderId="1" xfId="0" applyNumberFormat="1" applyFont="1" applyBorder="1" applyAlignment="1">
      <alignment wrapText="1"/>
    </xf>
    <xf numFmtId="4" fontId="9" fillId="0" borderId="2" xfId="0" applyNumberFormat="1" applyFont="1" applyBorder="1" applyAlignment="1">
      <alignment wrapText="1"/>
    </xf>
    <xf numFmtId="4" fontId="9" fillId="0" borderId="3" xfId="0" applyNumberFormat="1" applyFont="1" applyBorder="1" applyAlignment="1">
      <alignment wrapText="1"/>
    </xf>
    <xf numFmtId="4" fontId="9" fillId="0" borderId="5" xfId="0" applyNumberFormat="1" applyFont="1" applyBorder="1" applyAlignment="1">
      <alignment wrapText="1"/>
    </xf>
    <xf numFmtId="0" fontId="9" fillId="0" borderId="0" xfId="0" applyFont="1" applyBorder="1" applyAlignment="1">
      <alignment wrapText="1"/>
    </xf>
    <xf numFmtId="4" fontId="0" fillId="0" borderId="6" xfId="0" applyNumberFormat="1" applyBorder="1" applyAlignment="1">
      <alignment wrapText="1"/>
    </xf>
    <xf numFmtId="4" fontId="0" fillId="0" borderId="7" xfId="0" applyNumberFormat="1" applyBorder="1" applyAlignment="1">
      <alignment wrapText="1"/>
    </xf>
    <xf numFmtId="4" fontId="0" fillId="0" borderId="4" xfId="0" applyNumberFormat="1" applyBorder="1" applyAlignment="1">
      <alignment wrapText="1"/>
    </xf>
    <xf numFmtId="4" fontId="0" fillId="0" borderId="0" xfId="0" applyNumberFormat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4" fontId="0" fillId="0" borderId="2" xfId="0" applyNumberFormat="1" applyFont="1" applyBorder="1" applyAlignment="1">
      <alignment wrapText="1"/>
    </xf>
    <xf numFmtId="4" fontId="0" fillId="0" borderId="3" xfId="0" applyNumberFormat="1" applyFont="1" applyBorder="1" applyAlignment="1">
      <alignment wrapText="1"/>
    </xf>
    <xf numFmtId="0" fontId="0" fillId="0" borderId="0" xfId="0" applyFont="1" applyBorder="1" applyAlignment="1">
      <alignment wrapText="1"/>
    </xf>
    <xf numFmtId="4" fontId="9" fillId="0" borderId="2" xfId="0" applyNumberFormat="1" applyFont="1" applyBorder="1" applyAlignment="1">
      <alignment horizontal="center" wrapText="1"/>
    </xf>
    <xf numFmtId="4" fontId="9" fillId="0" borderId="0" xfId="0" applyNumberFormat="1" applyFont="1" applyBorder="1" applyAlignment="1">
      <alignment wrapText="1"/>
    </xf>
    <xf numFmtId="2" fontId="5" fillId="0" borderId="2" xfId="3" applyNumberFormat="1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/>
    </xf>
    <xf numFmtId="0" fontId="7" fillId="0" borderId="2" xfId="2" applyFont="1" applyBorder="1" applyAlignment="1">
      <alignment horizontal="left"/>
    </xf>
    <xf numFmtId="164" fontId="7" fillId="0" borderId="2" xfId="1" applyFont="1" applyBorder="1" applyAlignment="1">
      <alignment horizontal="left"/>
    </xf>
    <xf numFmtId="164" fontId="8" fillId="0" borderId="2" xfId="1" applyFont="1" applyBorder="1"/>
    <xf numFmtId="0" fontId="7" fillId="0" borderId="2" xfId="2" applyFont="1" applyBorder="1"/>
    <xf numFmtId="2" fontId="5" fillId="0" borderId="2" xfId="3" applyNumberFormat="1" applyFont="1" applyFill="1" applyBorder="1" applyAlignment="1">
      <alignment horizontal="center" vertical="top" wrapText="1"/>
    </xf>
    <xf numFmtId="0" fontId="9" fillId="0" borderId="2" xfId="0" applyFont="1" applyBorder="1"/>
    <xf numFmtId="164" fontId="9" fillId="0" borderId="2" xfId="0" applyNumberFormat="1" applyFont="1" applyBorder="1"/>
    <xf numFmtId="0" fontId="9" fillId="0" borderId="0" xfId="0" applyFont="1"/>
    <xf numFmtId="164" fontId="8" fillId="0" borderId="0" xfId="1" applyFont="1"/>
    <xf numFmtId="164" fontId="0" fillId="0" borderId="0" xfId="0" applyNumberFormat="1"/>
    <xf numFmtId="4" fontId="0" fillId="0" borderId="0" xfId="0" applyNumberFormat="1"/>
    <xf numFmtId="165" fontId="0" fillId="0" borderId="0" xfId="0" applyNumberFormat="1"/>
    <xf numFmtId="164" fontId="0" fillId="0" borderId="2" xfId="1" applyFont="1" applyBorder="1"/>
    <xf numFmtId="164" fontId="0" fillId="0" borderId="2" xfId="1" applyFont="1" applyFill="1" applyBorder="1"/>
    <xf numFmtId="164" fontId="0" fillId="0" borderId="0" xfId="1" applyFont="1"/>
    <xf numFmtId="4" fontId="0" fillId="0" borderId="8" xfId="0" applyNumberFormat="1" applyBorder="1" applyAlignment="1">
      <alignment wrapText="1"/>
    </xf>
    <xf numFmtId="4" fontId="0" fillId="0" borderId="24" xfId="0" applyNumberFormat="1" applyBorder="1" applyAlignment="1">
      <alignment wrapText="1"/>
    </xf>
    <xf numFmtId="164" fontId="0" fillId="0" borderId="0" xfId="1" applyFont="1" applyBorder="1" applyAlignment="1">
      <alignment wrapText="1"/>
    </xf>
    <xf numFmtId="166" fontId="0" fillId="0" borderId="0" xfId="0" applyNumberFormat="1" applyBorder="1" applyAlignment="1">
      <alignment wrapText="1"/>
    </xf>
    <xf numFmtId="164" fontId="9" fillId="0" borderId="0" xfId="1" applyFont="1" applyBorder="1" applyAlignment="1">
      <alignment wrapText="1"/>
    </xf>
    <xf numFmtId="164" fontId="0" fillId="0" borderId="0" xfId="1" applyFont="1" applyAlignment="1">
      <alignment wrapText="1"/>
    </xf>
    <xf numFmtId="49" fontId="10" fillId="0" borderId="23" xfId="2" applyNumberFormat="1" applyFont="1" applyFill="1" applyBorder="1" applyAlignment="1">
      <alignment horizontal="center" vertical="center" wrapText="1"/>
    </xf>
    <xf numFmtId="49" fontId="10" fillId="0" borderId="6" xfId="2" applyNumberFormat="1" applyFont="1" applyFill="1" applyBorder="1" applyAlignment="1">
      <alignment horizontal="left" vertical="center" wrapText="1"/>
    </xf>
    <xf numFmtId="0" fontId="6" fillId="0" borderId="6" xfId="0" applyFont="1" applyBorder="1" applyAlignment="1">
      <alignment wrapText="1"/>
    </xf>
    <xf numFmtId="0" fontId="2" fillId="0" borderId="6" xfId="0" applyFont="1" applyBorder="1" applyAlignment="1">
      <alignment wrapText="1"/>
    </xf>
    <xf numFmtId="3" fontId="4" fillId="0" borderId="25" xfId="3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 wrapText="1"/>
    </xf>
    <xf numFmtId="4" fontId="0" fillId="0" borderId="25" xfId="0" applyNumberFormat="1" applyBorder="1" applyAlignment="1">
      <alignment wrapText="1"/>
    </xf>
    <xf numFmtId="0" fontId="0" fillId="0" borderId="5" xfId="0" applyBorder="1" applyAlignment="1">
      <alignment horizontal="right" wrapText="1"/>
    </xf>
    <xf numFmtId="0" fontId="9" fillId="0" borderId="5" xfId="0" applyFont="1" applyBorder="1" applyAlignment="1">
      <alignment horizontal="right" wrapText="1"/>
    </xf>
    <xf numFmtId="0" fontId="0" fillId="0" borderId="22" xfId="0" applyBorder="1" applyAlignment="1">
      <alignment wrapText="1"/>
    </xf>
    <xf numFmtId="4" fontId="8" fillId="0" borderId="0" xfId="1" applyNumberFormat="1" applyFont="1" applyBorder="1" applyAlignment="1">
      <alignment wrapText="1"/>
    </xf>
    <xf numFmtId="4" fontId="8" fillId="0" borderId="25" xfId="1" applyNumberFormat="1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0" fillId="0" borderId="5" xfId="0" applyBorder="1" applyAlignment="1">
      <alignment horizontal="right"/>
    </xf>
    <xf numFmtId="0" fontId="6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right" wrapText="1"/>
    </xf>
    <xf numFmtId="0" fontId="0" fillId="0" borderId="5" xfId="0" applyFont="1" applyBorder="1" applyAlignment="1">
      <alignment wrapText="1"/>
    </xf>
    <xf numFmtId="0" fontId="6" fillId="0" borderId="5" xfId="0" applyFont="1" applyBorder="1" applyAlignment="1">
      <alignment horizontal="right" wrapText="1"/>
    </xf>
    <xf numFmtId="4" fontId="0" fillId="0" borderId="5" xfId="0" applyNumberFormat="1" applyFont="1" applyBorder="1" applyAlignment="1">
      <alignment wrapText="1"/>
    </xf>
    <xf numFmtId="0" fontId="6" fillId="0" borderId="1" xfId="0" applyFont="1" applyBorder="1" applyAlignment="1">
      <alignment horizontal="right" wrapText="1"/>
    </xf>
    <xf numFmtId="0" fontId="9" fillId="0" borderId="26" xfId="0" applyFont="1" applyBorder="1" applyAlignment="1">
      <alignment horizontal="right" wrapText="1"/>
    </xf>
    <xf numFmtId="4" fontId="9" fillId="0" borderId="27" xfId="0" applyNumberFormat="1" applyFont="1" applyBorder="1" applyAlignment="1">
      <alignment wrapText="1"/>
    </xf>
    <xf numFmtId="4" fontId="9" fillId="0" borderId="28" xfId="0" applyNumberFormat="1" applyFont="1" applyBorder="1" applyAlignment="1">
      <alignment wrapText="1"/>
    </xf>
    <xf numFmtId="4" fontId="11" fillId="2" borderId="2" xfId="0" applyNumberFormat="1" applyFont="1" applyFill="1" applyBorder="1" applyAlignment="1">
      <alignment shrinkToFit="1"/>
    </xf>
    <xf numFmtId="4" fontId="8" fillId="0" borderId="0" xfId="1" applyNumberFormat="1" applyFont="1"/>
    <xf numFmtId="3" fontId="4" fillId="0" borderId="18" xfId="3" applyNumberFormat="1" applyFont="1" applyFill="1" applyBorder="1" applyAlignment="1">
      <alignment horizontal="center" vertical="center" wrapText="1"/>
    </xf>
    <xf numFmtId="3" fontId="4" fillId="0" borderId="19" xfId="3" applyNumberFormat="1" applyFont="1" applyFill="1" applyBorder="1" applyAlignment="1">
      <alignment horizontal="center" vertical="center" wrapText="1"/>
    </xf>
    <xf numFmtId="3" fontId="4" fillId="0" borderId="20" xfId="3" applyNumberFormat="1" applyFont="1" applyFill="1" applyBorder="1" applyAlignment="1">
      <alignment horizontal="center" vertical="center" wrapText="1"/>
    </xf>
    <xf numFmtId="2" fontId="4" fillId="0" borderId="15" xfId="3" applyNumberFormat="1" applyFont="1" applyFill="1" applyBorder="1" applyAlignment="1">
      <alignment horizontal="center" wrapText="1"/>
    </xf>
    <xf numFmtId="2" fontId="4" fillId="0" borderId="16" xfId="3" applyNumberFormat="1" applyFont="1" applyFill="1" applyBorder="1" applyAlignment="1">
      <alignment horizontal="center" wrapText="1"/>
    </xf>
    <xf numFmtId="2" fontId="4" fillId="0" borderId="17" xfId="3" applyNumberFormat="1" applyFont="1" applyFill="1" applyBorder="1" applyAlignment="1">
      <alignment horizontal="center" wrapText="1"/>
    </xf>
    <xf numFmtId="49" fontId="10" fillId="0" borderId="9" xfId="2" applyNumberFormat="1" applyFont="1" applyFill="1" applyBorder="1" applyAlignment="1">
      <alignment horizontal="center" vertical="center" wrapText="1"/>
    </xf>
    <xf numFmtId="49" fontId="10" fillId="0" borderId="6" xfId="2" applyNumberFormat="1" applyFont="1" applyFill="1" applyBorder="1" applyAlignment="1">
      <alignment horizontal="center" vertical="center" wrapText="1"/>
    </xf>
    <xf numFmtId="49" fontId="10" fillId="0" borderId="21" xfId="2" applyNumberFormat="1" applyFont="1" applyFill="1" applyBorder="1" applyAlignment="1">
      <alignment horizontal="center" vertical="center" wrapText="1"/>
    </xf>
    <xf numFmtId="49" fontId="10" fillId="0" borderId="22" xfId="2" applyNumberFormat="1" applyFont="1" applyFill="1" applyBorder="1" applyAlignment="1">
      <alignment horizontal="center" vertical="center" wrapText="1"/>
    </xf>
    <xf numFmtId="49" fontId="10" fillId="0" borderId="23" xfId="2" applyNumberFormat="1" applyFont="1" applyFill="1" applyBorder="1" applyAlignment="1">
      <alignment horizontal="center" vertical="center" wrapText="1"/>
    </xf>
    <xf numFmtId="2" fontId="3" fillId="0" borderId="15" xfId="3" applyNumberFormat="1" applyFont="1" applyFill="1" applyBorder="1" applyAlignment="1">
      <alignment horizontal="center" vertical="top" wrapText="1"/>
    </xf>
    <xf numFmtId="2" fontId="3" fillId="0" borderId="16" xfId="3" applyNumberFormat="1" applyFont="1" applyFill="1" applyBorder="1" applyAlignment="1">
      <alignment horizontal="center" vertical="top" wrapText="1"/>
    </xf>
    <xf numFmtId="2" fontId="3" fillId="0" borderId="17" xfId="3" applyNumberFormat="1" applyFont="1" applyFill="1" applyBorder="1" applyAlignment="1">
      <alignment horizontal="center" vertical="top" wrapText="1"/>
    </xf>
    <xf numFmtId="2" fontId="4" fillId="0" borderId="15" xfId="3" applyNumberFormat="1" applyFont="1" applyFill="1" applyBorder="1" applyAlignment="1">
      <alignment horizontal="center" vertical="top" wrapText="1"/>
    </xf>
    <xf numFmtId="2" fontId="4" fillId="0" borderId="16" xfId="3" applyNumberFormat="1" applyFont="1" applyFill="1" applyBorder="1" applyAlignment="1">
      <alignment horizontal="center" vertical="top" wrapText="1"/>
    </xf>
    <xf numFmtId="2" fontId="4" fillId="0" borderId="17" xfId="3" applyNumberFormat="1" applyFont="1" applyFill="1" applyBorder="1" applyAlignment="1">
      <alignment horizontal="center" vertical="top" wrapText="1"/>
    </xf>
    <xf numFmtId="2" fontId="4" fillId="0" borderId="9" xfId="3" applyNumberFormat="1" applyFont="1" applyFill="1" applyBorder="1" applyAlignment="1">
      <alignment horizontal="center" vertical="top" wrapText="1"/>
    </xf>
    <xf numFmtId="2" fontId="4" fillId="0" borderId="10" xfId="3" applyNumberFormat="1" applyFont="1" applyFill="1" applyBorder="1" applyAlignment="1">
      <alignment horizontal="center" vertical="top" wrapText="1"/>
    </xf>
    <xf numFmtId="2" fontId="4" fillId="0" borderId="11" xfId="3" applyNumberFormat="1" applyFont="1" applyFill="1" applyBorder="1" applyAlignment="1">
      <alignment horizontal="center" vertical="top" wrapText="1"/>
    </xf>
    <xf numFmtId="2" fontId="4" fillId="0" borderId="12" xfId="3" applyNumberFormat="1" applyFont="1" applyFill="1" applyBorder="1" applyAlignment="1">
      <alignment horizontal="center" vertical="top" wrapText="1"/>
    </xf>
    <xf numFmtId="2" fontId="4" fillId="0" borderId="13" xfId="3" applyNumberFormat="1" applyFont="1" applyFill="1" applyBorder="1" applyAlignment="1">
      <alignment horizontal="center" vertical="top" wrapText="1"/>
    </xf>
    <xf numFmtId="2" fontId="4" fillId="0" borderId="14" xfId="3" applyNumberFormat="1" applyFont="1" applyFill="1" applyBorder="1" applyAlignment="1">
      <alignment horizontal="center" vertical="top" wrapText="1"/>
    </xf>
    <xf numFmtId="0" fontId="6" fillId="0" borderId="2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</cellXfs>
  <cellStyles count="4">
    <cellStyle name="Comma" xfId="1" builtinId="3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O78"/>
  <sheetViews>
    <sheetView tabSelected="1" zoomScaleNormal="100" workbookViewId="0">
      <pane xSplit="2" ySplit="9" topLeftCell="BD38" activePane="bottomRight" state="frozen"/>
      <selection pane="topRight" activeCell="C1" sqref="C1"/>
      <selection pane="bottomLeft" activeCell="A10" sqref="A10"/>
      <selection pane="bottomRight" activeCell="BK47" activeCellId="1" sqref="BK38 BK47"/>
    </sheetView>
  </sheetViews>
  <sheetFormatPr defaultColWidth="9.1796875" defaultRowHeight="14.5" x14ac:dyDescent="0.35"/>
  <cols>
    <col min="1" max="1" width="8.26953125" style="6" customWidth="1"/>
    <col min="2" max="2" width="63.54296875" style="6" bestFit="1" customWidth="1"/>
    <col min="3" max="62" width="9.54296875" style="6" customWidth="1"/>
    <col min="63" max="63" width="17" style="7" customWidth="1"/>
    <col min="64" max="65" width="10.7265625" style="6" bestFit="1" customWidth="1"/>
    <col min="66" max="66" width="9.1796875" style="6"/>
    <col min="67" max="67" width="9.1796875" style="51"/>
    <col min="68" max="16384" width="9.1796875" style="6"/>
  </cols>
  <sheetData>
    <row r="1" spans="1:67" ht="15" customHeight="1" thickBot="1" x14ac:dyDescent="0.4">
      <c r="B1" s="1"/>
    </row>
    <row r="2" spans="1:67" ht="15.75" customHeight="1" thickBot="1" x14ac:dyDescent="0.4">
      <c r="A2" s="84" t="s">
        <v>0</v>
      </c>
      <c r="B2" s="86" t="s">
        <v>1</v>
      </c>
      <c r="C2" s="89" t="s">
        <v>111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1"/>
    </row>
    <row r="3" spans="1:67" ht="16" thickBot="1" x14ac:dyDescent="0.4">
      <c r="A3" s="85"/>
      <c r="B3" s="87"/>
      <c r="C3" s="92" t="s">
        <v>2</v>
      </c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4"/>
      <c r="W3" s="92" t="s">
        <v>3</v>
      </c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4"/>
      <c r="AQ3" s="92" t="s">
        <v>4</v>
      </c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4"/>
      <c r="BK3" s="78" t="s">
        <v>30</v>
      </c>
    </row>
    <row r="4" spans="1:67" ht="16" thickBot="1" x14ac:dyDescent="0.4">
      <c r="A4" s="85"/>
      <c r="B4" s="87"/>
      <c r="C4" s="81" t="s">
        <v>49</v>
      </c>
      <c r="D4" s="82"/>
      <c r="E4" s="82"/>
      <c r="F4" s="82"/>
      <c r="G4" s="82"/>
      <c r="H4" s="82"/>
      <c r="I4" s="82"/>
      <c r="J4" s="82"/>
      <c r="K4" s="82"/>
      <c r="L4" s="83"/>
      <c r="M4" s="81" t="s">
        <v>50</v>
      </c>
      <c r="N4" s="82"/>
      <c r="O4" s="82"/>
      <c r="P4" s="82"/>
      <c r="Q4" s="82"/>
      <c r="R4" s="82"/>
      <c r="S4" s="82"/>
      <c r="T4" s="82"/>
      <c r="U4" s="82"/>
      <c r="V4" s="83"/>
      <c r="W4" s="81" t="s">
        <v>49</v>
      </c>
      <c r="X4" s="82"/>
      <c r="Y4" s="82"/>
      <c r="Z4" s="82"/>
      <c r="AA4" s="82"/>
      <c r="AB4" s="82"/>
      <c r="AC4" s="82"/>
      <c r="AD4" s="82"/>
      <c r="AE4" s="82"/>
      <c r="AF4" s="83"/>
      <c r="AG4" s="81" t="s">
        <v>50</v>
      </c>
      <c r="AH4" s="82"/>
      <c r="AI4" s="82"/>
      <c r="AJ4" s="82"/>
      <c r="AK4" s="82"/>
      <c r="AL4" s="82"/>
      <c r="AM4" s="82"/>
      <c r="AN4" s="82"/>
      <c r="AO4" s="82"/>
      <c r="AP4" s="83"/>
      <c r="AQ4" s="81" t="s">
        <v>49</v>
      </c>
      <c r="AR4" s="82"/>
      <c r="AS4" s="82"/>
      <c r="AT4" s="82"/>
      <c r="AU4" s="82"/>
      <c r="AV4" s="82"/>
      <c r="AW4" s="82"/>
      <c r="AX4" s="82"/>
      <c r="AY4" s="82"/>
      <c r="AZ4" s="83"/>
      <c r="BA4" s="81" t="s">
        <v>50</v>
      </c>
      <c r="BB4" s="82"/>
      <c r="BC4" s="82"/>
      <c r="BD4" s="82"/>
      <c r="BE4" s="82"/>
      <c r="BF4" s="82"/>
      <c r="BG4" s="82"/>
      <c r="BH4" s="82"/>
      <c r="BI4" s="82"/>
      <c r="BJ4" s="83"/>
      <c r="BK4" s="79"/>
    </row>
    <row r="5" spans="1:67" ht="18" customHeight="1" x14ac:dyDescent="0.35">
      <c r="A5" s="85"/>
      <c r="B5" s="87"/>
      <c r="C5" s="95" t="s">
        <v>5</v>
      </c>
      <c r="D5" s="96"/>
      <c r="E5" s="96"/>
      <c r="F5" s="96"/>
      <c r="G5" s="97"/>
      <c r="H5" s="98" t="s">
        <v>6</v>
      </c>
      <c r="I5" s="99"/>
      <c r="J5" s="99"/>
      <c r="K5" s="99"/>
      <c r="L5" s="100"/>
      <c r="M5" s="95" t="s">
        <v>5</v>
      </c>
      <c r="N5" s="96"/>
      <c r="O5" s="96"/>
      <c r="P5" s="96"/>
      <c r="Q5" s="97"/>
      <c r="R5" s="98" t="s">
        <v>6</v>
      </c>
      <c r="S5" s="99"/>
      <c r="T5" s="99"/>
      <c r="U5" s="99"/>
      <c r="V5" s="100"/>
      <c r="W5" s="95" t="s">
        <v>5</v>
      </c>
      <c r="X5" s="96"/>
      <c r="Y5" s="96"/>
      <c r="Z5" s="96"/>
      <c r="AA5" s="97"/>
      <c r="AB5" s="98" t="s">
        <v>6</v>
      </c>
      <c r="AC5" s="99"/>
      <c r="AD5" s="99"/>
      <c r="AE5" s="99"/>
      <c r="AF5" s="100"/>
      <c r="AG5" s="95" t="s">
        <v>5</v>
      </c>
      <c r="AH5" s="96"/>
      <c r="AI5" s="96"/>
      <c r="AJ5" s="96"/>
      <c r="AK5" s="97"/>
      <c r="AL5" s="98" t="s">
        <v>6</v>
      </c>
      <c r="AM5" s="99"/>
      <c r="AN5" s="99"/>
      <c r="AO5" s="99"/>
      <c r="AP5" s="100"/>
      <c r="AQ5" s="95" t="s">
        <v>5</v>
      </c>
      <c r="AR5" s="96"/>
      <c r="AS5" s="96"/>
      <c r="AT5" s="96"/>
      <c r="AU5" s="97"/>
      <c r="AV5" s="98" t="s">
        <v>6</v>
      </c>
      <c r="AW5" s="99"/>
      <c r="AX5" s="99"/>
      <c r="AY5" s="99"/>
      <c r="AZ5" s="100"/>
      <c r="BA5" s="95" t="s">
        <v>5</v>
      </c>
      <c r="BB5" s="96"/>
      <c r="BC5" s="96"/>
      <c r="BD5" s="96"/>
      <c r="BE5" s="97"/>
      <c r="BF5" s="98" t="s">
        <v>6</v>
      </c>
      <c r="BG5" s="99"/>
      <c r="BH5" s="99"/>
      <c r="BI5" s="99"/>
      <c r="BJ5" s="100"/>
      <c r="BK5" s="79"/>
    </row>
    <row r="6" spans="1:67" x14ac:dyDescent="0.35">
      <c r="A6" s="85"/>
      <c r="B6" s="88"/>
      <c r="C6" s="2">
        <v>1</v>
      </c>
      <c r="D6" s="3">
        <v>2</v>
      </c>
      <c r="E6" s="3">
        <v>3</v>
      </c>
      <c r="F6" s="3">
        <v>4</v>
      </c>
      <c r="G6" s="4">
        <v>5</v>
      </c>
      <c r="H6" s="2">
        <v>1</v>
      </c>
      <c r="I6" s="3">
        <v>2</v>
      </c>
      <c r="J6" s="3">
        <v>3</v>
      </c>
      <c r="K6" s="3">
        <v>4</v>
      </c>
      <c r="L6" s="4">
        <v>5</v>
      </c>
      <c r="M6" s="2">
        <v>1</v>
      </c>
      <c r="N6" s="3">
        <v>2</v>
      </c>
      <c r="O6" s="3">
        <v>3</v>
      </c>
      <c r="P6" s="3">
        <v>4</v>
      </c>
      <c r="Q6" s="4">
        <v>5</v>
      </c>
      <c r="R6" s="2">
        <v>1</v>
      </c>
      <c r="S6" s="3">
        <v>2</v>
      </c>
      <c r="T6" s="3">
        <v>3</v>
      </c>
      <c r="U6" s="3">
        <v>4</v>
      </c>
      <c r="V6" s="4">
        <v>5</v>
      </c>
      <c r="W6" s="2">
        <v>1</v>
      </c>
      <c r="X6" s="3">
        <v>2</v>
      </c>
      <c r="Y6" s="3">
        <v>3</v>
      </c>
      <c r="Z6" s="3">
        <v>4</v>
      </c>
      <c r="AA6" s="4">
        <v>5</v>
      </c>
      <c r="AB6" s="2">
        <v>1</v>
      </c>
      <c r="AC6" s="3">
        <v>2</v>
      </c>
      <c r="AD6" s="3">
        <v>3</v>
      </c>
      <c r="AE6" s="3">
        <v>4</v>
      </c>
      <c r="AF6" s="4">
        <v>5</v>
      </c>
      <c r="AG6" s="2">
        <v>1</v>
      </c>
      <c r="AH6" s="3">
        <v>2</v>
      </c>
      <c r="AI6" s="3">
        <v>3</v>
      </c>
      <c r="AJ6" s="3">
        <v>4</v>
      </c>
      <c r="AK6" s="4">
        <v>5</v>
      </c>
      <c r="AL6" s="2">
        <v>1</v>
      </c>
      <c r="AM6" s="3">
        <v>2</v>
      </c>
      <c r="AN6" s="3">
        <v>3</v>
      </c>
      <c r="AO6" s="3">
        <v>4</v>
      </c>
      <c r="AP6" s="4">
        <v>5</v>
      </c>
      <c r="AQ6" s="2">
        <v>1</v>
      </c>
      <c r="AR6" s="3">
        <v>2</v>
      </c>
      <c r="AS6" s="3">
        <v>3</v>
      </c>
      <c r="AT6" s="3">
        <v>4</v>
      </c>
      <c r="AU6" s="4">
        <v>5</v>
      </c>
      <c r="AV6" s="2">
        <v>1</v>
      </c>
      <c r="AW6" s="3">
        <v>2</v>
      </c>
      <c r="AX6" s="3">
        <v>3</v>
      </c>
      <c r="AY6" s="3">
        <v>4</v>
      </c>
      <c r="AZ6" s="4">
        <v>5</v>
      </c>
      <c r="BA6" s="2">
        <v>1</v>
      </c>
      <c r="BB6" s="3">
        <v>2</v>
      </c>
      <c r="BC6" s="3">
        <v>3</v>
      </c>
      <c r="BD6" s="3">
        <v>4</v>
      </c>
      <c r="BE6" s="4">
        <v>5</v>
      </c>
      <c r="BF6" s="2">
        <v>1</v>
      </c>
      <c r="BG6" s="3">
        <v>2</v>
      </c>
      <c r="BH6" s="3">
        <v>3</v>
      </c>
      <c r="BI6" s="3">
        <v>4</v>
      </c>
      <c r="BJ6" s="4">
        <v>5</v>
      </c>
      <c r="BK6" s="80"/>
    </row>
    <row r="7" spans="1:67" ht="15.5" x14ac:dyDescent="0.35">
      <c r="A7" s="53" t="s">
        <v>46</v>
      </c>
      <c r="B7" s="52" t="s">
        <v>47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6"/>
    </row>
    <row r="8" spans="1:67" x14ac:dyDescent="0.35">
      <c r="A8" s="54" t="s">
        <v>7</v>
      </c>
      <c r="B8" s="57" t="s">
        <v>8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8"/>
    </row>
    <row r="9" spans="1:67" s="13" customFormat="1" x14ac:dyDescent="0.35">
      <c r="A9" s="54"/>
      <c r="B9" s="59"/>
      <c r="C9" s="9"/>
      <c r="D9" s="10"/>
      <c r="E9" s="10"/>
      <c r="F9" s="10"/>
      <c r="G9" s="11"/>
      <c r="H9" s="9"/>
      <c r="I9" s="10"/>
      <c r="J9" s="10"/>
      <c r="K9" s="10"/>
      <c r="L9" s="11"/>
      <c r="M9" s="9"/>
      <c r="N9" s="10"/>
      <c r="O9" s="10"/>
      <c r="P9" s="10"/>
      <c r="Q9" s="11"/>
      <c r="R9" s="9"/>
      <c r="S9" s="10"/>
      <c r="T9" s="10"/>
      <c r="U9" s="10"/>
      <c r="V9" s="11"/>
      <c r="W9" s="9"/>
      <c r="X9" s="10"/>
      <c r="Y9" s="10"/>
      <c r="Z9" s="10"/>
      <c r="AA9" s="11"/>
      <c r="AB9" s="9"/>
      <c r="AC9" s="10"/>
      <c r="AD9" s="10"/>
      <c r="AE9" s="10"/>
      <c r="AF9" s="11"/>
      <c r="AG9" s="9"/>
      <c r="AH9" s="10"/>
      <c r="AI9" s="10"/>
      <c r="AJ9" s="10"/>
      <c r="AK9" s="11"/>
      <c r="AL9" s="9"/>
      <c r="AM9" s="10"/>
      <c r="AN9" s="10"/>
      <c r="AO9" s="10"/>
      <c r="AP9" s="11"/>
      <c r="AQ9" s="9"/>
      <c r="AR9" s="10"/>
      <c r="AS9" s="10"/>
      <c r="AT9" s="10"/>
      <c r="AU9" s="11"/>
      <c r="AV9" s="9"/>
      <c r="AW9" s="10"/>
      <c r="AX9" s="10"/>
      <c r="AY9" s="10"/>
      <c r="AZ9" s="11"/>
      <c r="BA9" s="9"/>
      <c r="BB9" s="10"/>
      <c r="BC9" s="10"/>
      <c r="BD9" s="10"/>
      <c r="BE9" s="11"/>
      <c r="BF9" s="9"/>
      <c r="BG9" s="10"/>
      <c r="BH9" s="10"/>
      <c r="BI9" s="10"/>
      <c r="BJ9" s="11"/>
      <c r="BK9" s="12"/>
      <c r="BO9" s="48"/>
    </row>
    <row r="10" spans="1:67" s="13" customFormat="1" x14ac:dyDescent="0.35">
      <c r="A10" s="54"/>
      <c r="B10" s="59" t="s">
        <v>98</v>
      </c>
      <c r="C10" s="9">
        <v>0</v>
      </c>
      <c r="D10" s="10">
        <v>1.4284013752580642</v>
      </c>
      <c r="E10" s="10">
        <v>0</v>
      </c>
      <c r="F10" s="10">
        <v>0</v>
      </c>
      <c r="G10" s="11">
        <v>0</v>
      </c>
      <c r="H10" s="9">
        <v>0.34869189</v>
      </c>
      <c r="I10" s="10">
        <v>4.7735879399999996</v>
      </c>
      <c r="J10" s="10">
        <v>0</v>
      </c>
      <c r="K10" s="10">
        <v>0</v>
      </c>
      <c r="L10" s="11">
        <v>0.61780820999999997</v>
      </c>
      <c r="M10" s="9">
        <v>0</v>
      </c>
      <c r="N10" s="10">
        <v>0</v>
      </c>
      <c r="O10" s="10">
        <v>0</v>
      </c>
      <c r="P10" s="10">
        <v>0</v>
      </c>
      <c r="Q10" s="11">
        <v>0</v>
      </c>
      <c r="R10" s="9">
        <v>0.22622637000000001</v>
      </c>
      <c r="S10" s="10">
        <v>0</v>
      </c>
      <c r="T10" s="10">
        <v>0</v>
      </c>
      <c r="U10" s="10">
        <v>0</v>
      </c>
      <c r="V10" s="11">
        <v>4.2546149999999998E-2</v>
      </c>
      <c r="W10" s="9">
        <v>9.7000000000000003E-7</v>
      </c>
      <c r="X10" s="10">
        <v>0</v>
      </c>
      <c r="Y10" s="10">
        <v>0</v>
      </c>
      <c r="Z10" s="10">
        <v>0</v>
      </c>
      <c r="AA10" s="11">
        <v>0</v>
      </c>
      <c r="AB10" s="9">
        <v>4.728864E-2</v>
      </c>
      <c r="AC10" s="10">
        <v>0.23158687</v>
      </c>
      <c r="AD10" s="10">
        <v>0</v>
      </c>
      <c r="AE10" s="10">
        <v>0</v>
      </c>
      <c r="AF10" s="11">
        <v>0.96014459877419356</v>
      </c>
      <c r="AG10" s="9">
        <v>0</v>
      </c>
      <c r="AH10" s="10">
        <v>0</v>
      </c>
      <c r="AI10" s="10">
        <v>0</v>
      </c>
      <c r="AJ10" s="10">
        <v>0</v>
      </c>
      <c r="AK10" s="11">
        <v>0</v>
      </c>
      <c r="AL10" s="9">
        <v>2.255414E-2</v>
      </c>
      <c r="AM10" s="10">
        <v>1.46E-6</v>
      </c>
      <c r="AN10" s="10">
        <v>0</v>
      </c>
      <c r="AO10" s="10">
        <v>0</v>
      </c>
      <c r="AP10" s="11">
        <v>5.1880900000000002E-3</v>
      </c>
      <c r="AQ10" s="9">
        <v>0</v>
      </c>
      <c r="AR10" s="10">
        <v>0</v>
      </c>
      <c r="AS10" s="10">
        <v>0</v>
      </c>
      <c r="AT10" s="10">
        <v>0</v>
      </c>
      <c r="AU10" s="11">
        <v>0</v>
      </c>
      <c r="AV10" s="9">
        <v>2.4479631400000001</v>
      </c>
      <c r="AW10" s="10">
        <v>1.3490261559677659</v>
      </c>
      <c r="AX10" s="10">
        <v>0</v>
      </c>
      <c r="AY10" s="10">
        <v>0</v>
      </c>
      <c r="AZ10" s="11">
        <v>8.3793232700000004</v>
      </c>
      <c r="BA10" s="9">
        <v>0</v>
      </c>
      <c r="BB10" s="10">
        <v>0</v>
      </c>
      <c r="BC10" s="10">
        <v>0</v>
      </c>
      <c r="BD10" s="10">
        <v>0</v>
      </c>
      <c r="BE10" s="11">
        <v>0</v>
      </c>
      <c r="BF10" s="9">
        <v>1.12741939</v>
      </c>
      <c r="BG10" s="10">
        <v>0.1007198</v>
      </c>
      <c r="BH10" s="10">
        <v>0</v>
      </c>
      <c r="BI10" s="10">
        <v>0</v>
      </c>
      <c r="BJ10" s="11">
        <v>2.6709892000000002</v>
      </c>
      <c r="BK10" s="12">
        <f>SUM(C10:BJ10)</f>
        <v>24.779467660000027</v>
      </c>
      <c r="BO10" s="48"/>
    </row>
    <row r="11" spans="1:67" s="18" customFormat="1" x14ac:dyDescent="0.35">
      <c r="A11" s="54"/>
      <c r="B11" s="60" t="s">
        <v>9</v>
      </c>
      <c r="C11" s="14">
        <f t="shared" ref="C11:AH11" si="0">SUM(C9:C10)</f>
        <v>0</v>
      </c>
      <c r="D11" s="15">
        <f t="shared" si="0"/>
        <v>1.4284013752580642</v>
      </c>
      <c r="E11" s="15">
        <f t="shared" si="0"/>
        <v>0</v>
      </c>
      <c r="F11" s="15">
        <f t="shared" si="0"/>
        <v>0</v>
      </c>
      <c r="G11" s="16">
        <f t="shared" si="0"/>
        <v>0</v>
      </c>
      <c r="H11" s="14">
        <f t="shared" si="0"/>
        <v>0.34869189</v>
      </c>
      <c r="I11" s="15">
        <f t="shared" si="0"/>
        <v>4.7735879399999996</v>
      </c>
      <c r="J11" s="15">
        <f t="shared" si="0"/>
        <v>0</v>
      </c>
      <c r="K11" s="15">
        <f t="shared" si="0"/>
        <v>0</v>
      </c>
      <c r="L11" s="16">
        <f t="shared" si="0"/>
        <v>0.61780820999999997</v>
      </c>
      <c r="M11" s="14">
        <f t="shared" si="0"/>
        <v>0</v>
      </c>
      <c r="N11" s="15">
        <f t="shared" si="0"/>
        <v>0</v>
      </c>
      <c r="O11" s="15">
        <f t="shared" si="0"/>
        <v>0</v>
      </c>
      <c r="P11" s="15">
        <f t="shared" si="0"/>
        <v>0</v>
      </c>
      <c r="Q11" s="16">
        <f t="shared" si="0"/>
        <v>0</v>
      </c>
      <c r="R11" s="14">
        <f t="shared" si="0"/>
        <v>0.22622637000000001</v>
      </c>
      <c r="S11" s="15">
        <f t="shared" si="0"/>
        <v>0</v>
      </c>
      <c r="T11" s="15">
        <f t="shared" si="0"/>
        <v>0</v>
      </c>
      <c r="U11" s="15">
        <f t="shared" si="0"/>
        <v>0</v>
      </c>
      <c r="V11" s="16">
        <f t="shared" si="0"/>
        <v>4.2546149999999998E-2</v>
      </c>
      <c r="W11" s="14">
        <f t="shared" si="0"/>
        <v>9.7000000000000003E-7</v>
      </c>
      <c r="X11" s="15">
        <f t="shared" si="0"/>
        <v>0</v>
      </c>
      <c r="Y11" s="15">
        <f t="shared" si="0"/>
        <v>0</v>
      </c>
      <c r="Z11" s="15">
        <f t="shared" si="0"/>
        <v>0</v>
      </c>
      <c r="AA11" s="16">
        <f t="shared" si="0"/>
        <v>0</v>
      </c>
      <c r="AB11" s="14">
        <f t="shared" si="0"/>
        <v>4.728864E-2</v>
      </c>
      <c r="AC11" s="15">
        <f t="shared" si="0"/>
        <v>0.23158687</v>
      </c>
      <c r="AD11" s="15">
        <f t="shared" si="0"/>
        <v>0</v>
      </c>
      <c r="AE11" s="15">
        <f t="shared" si="0"/>
        <v>0</v>
      </c>
      <c r="AF11" s="16">
        <f t="shared" si="0"/>
        <v>0.96014459877419356</v>
      </c>
      <c r="AG11" s="14">
        <f t="shared" si="0"/>
        <v>0</v>
      </c>
      <c r="AH11" s="15">
        <f t="shared" si="0"/>
        <v>0</v>
      </c>
      <c r="AI11" s="15">
        <f t="shared" ref="AI11:BK11" si="1">SUM(AI9:AI10)</f>
        <v>0</v>
      </c>
      <c r="AJ11" s="15">
        <f t="shared" si="1"/>
        <v>0</v>
      </c>
      <c r="AK11" s="16">
        <f t="shared" si="1"/>
        <v>0</v>
      </c>
      <c r="AL11" s="14">
        <f t="shared" si="1"/>
        <v>2.255414E-2</v>
      </c>
      <c r="AM11" s="15">
        <f t="shared" si="1"/>
        <v>1.46E-6</v>
      </c>
      <c r="AN11" s="15">
        <f t="shared" si="1"/>
        <v>0</v>
      </c>
      <c r="AO11" s="15">
        <f t="shared" si="1"/>
        <v>0</v>
      </c>
      <c r="AP11" s="16">
        <f t="shared" si="1"/>
        <v>5.1880900000000002E-3</v>
      </c>
      <c r="AQ11" s="14">
        <f t="shared" si="1"/>
        <v>0</v>
      </c>
      <c r="AR11" s="15">
        <f t="shared" si="1"/>
        <v>0</v>
      </c>
      <c r="AS11" s="15">
        <f t="shared" si="1"/>
        <v>0</v>
      </c>
      <c r="AT11" s="15">
        <f t="shared" si="1"/>
        <v>0</v>
      </c>
      <c r="AU11" s="16">
        <f t="shared" si="1"/>
        <v>0</v>
      </c>
      <c r="AV11" s="14">
        <f t="shared" si="1"/>
        <v>2.4479631400000001</v>
      </c>
      <c r="AW11" s="15">
        <f t="shared" si="1"/>
        <v>1.3490261559677659</v>
      </c>
      <c r="AX11" s="15">
        <f t="shared" si="1"/>
        <v>0</v>
      </c>
      <c r="AY11" s="15">
        <f t="shared" si="1"/>
        <v>0</v>
      </c>
      <c r="AZ11" s="16">
        <f t="shared" si="1"/>
        <v>8.3793232700000004</v>
      </c>
      <c r="BA11" s="14">
        <f t="shared" si="1"/>
        <v>0</v>
      </c>
      <c r="BB11" s="15">
        <f t="shared" si="1"/>
        <v>0</v>
      </c>
      <c r="BC11" s="15">
        <f t="shared" si="1"/>
        <v>0</v>
      </c>
      <c r="BD11" s="15">
        <f t="shared" si="1"/>
        <v>0</v>
      </c>
      <c r="BE11" s="16">
        <f t="shared" si="1"/>
        <v>0</v>
      </c>
      <c r="BF11" s="14">
        <f t="shared" si="1"/>
        <v>1.12741939</v>
      </c>
      <c r="BG11" s="15">
        <f t="shared" si="1"/>
        <v>0.1007198</v>
      </c>
      <c r="BH11" s="15">
        <f t="shared" si="1"/>
        <v>0</v>
      </c>
      <c r="BI11" s="15">
        <f t="shared" si="1"/>
        <v>0</v>
      </c>
      <c r="BJ11" s="16">
        <f t="shared" si="1"/>
        <v>2.6709892000000002</v>
      </c>
      <c r="BK11" s="17">
        <f t="shared" si="1"/>
        <v>24.779467660000027</v>
      </c>
      <c r="BO11" s="50"/>
    </row>
    <row r="12" spans="1:67" ht="15" customHeight="1" x14ac:dyDescent="0.35">
      <c r="B12" s="61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3"/>
    </row>
    <row r="13" spans="1:67" s="18" customFormat="1" x14ac:dyDescent="0.35">
      <c r="A13" s="54" t="s">
        <v>10</v>
      </c>
      <c r="B13" s="57" t="s">
        <v>11</v>
      </c>
      <c r="C13" s="14"/>
      <c r="D13" s="15"/>
      <c r="E13" s="15"/>
      <c r="F13" s="15"/>
      <c r="G13" s="16"/>
      <c r="H13" s="14"/>
      <c r="I13" s="15"/>
      <c r="J13" s="15"/>
      <c r="K13" s="15"/>
      <c r="L13" s="16"/>
      <c r="M13" s="14"/>
      <c r="N13" s="15"/>
      <c r="O13" s="15"/>
      <c r="P13" s="15"/>
      <c r="Q13" s="16"/>
      <c r="R13" s="14"/>
      <c r="S13" s="15"/>
      <c r="T13" s="15"/>
      <c r="U13" s="15"/>
      <c r="V13" s="16"/>
      <c r="W13" s="14"/>
      <c r="X13" s="15"/>
      <c r="Y13" s="15"/>
      <c r="Z13" s="15"/>
      <c r="AA13" s="16"/>
      <c r="AB13" s="14"/>
      <c r="AC13" s="15"/>
      <c r="AD13" s="15"/>
      <c r="AE13" s="15"/>
      <c r="AF13" s="16"/>
      <c r="AG13" s="14"/>
      <c r="AH13" s="15"/>
      <c r="AI13" s="15"/>
      <c r="AJ13" s="15"/>
      <c r="AK13" s="16"/>
      <c r="AL13" s="14"/>
      <c r="AM13" s="15"/>
      <c r="AN13" s="15"/>
      <c r="AO13" s="15"/>
      <c r="AP13" s="16"/>
      <c r="AQ13" s="14"/>
      <c r="AR13" s="15"/>
      <c r="AS13" s="15"/>
      <c r="AT13" s="15"/>
      <c r="AU13" s="16"/>
      <c r="AV13" s="14"/>
      <c r="AW13" s="15"/>
      <c r="AX13" s="15"/>
      <c r="AY13" s="15"/>
      <c r="AZ13" s="16"/>
      <c r="BA13" s="14"/>
      <c r="BB13" s="15"/>
      <c r="BC13" s="15"/>
      <c r="BD13" s="15"/>
      <c r="BE13" s="16"/>
      <c r="BF13" s="14"/>
      <c r="BG13" s="15"/>
      <c r="BH13" s="15"/>
      <c r="BI13" s="15"/>
      <c r="BJ13" s="16"/>
      <c r="BK13" s="17"/>
      <c r="BO13" s="50"/>
    </row>
    <row r="14" spans="1:67" s="13" customFormat="1" x14ac:dyDescent="0.35">
      <c r="A14" s="54"/>
      <c r="B14" s="59"/>
      <c r="C14" s="9"/>
      <c r="D14" s="10"/>
      <c r="E14" s="10"/>
      <c r="F14" s="10"/>
      <c r="G14" s="11"/>
      <c r="H14" s="9"/>
      <c r="I14" s="10"/>
      <c r="J14" s="10"/>
      <c r="K14" s="10"/>
      <c r="L14" s="11"/>
      <c r="M14" s="9"/>
      <c r="N14" s="10"/>
      <c r="O14" s="10"/>
      <c r="P14" s="10"/>
      <c r="Q14" s="11"/>
      <c r="R14" s="9"/>
      <c r="S14" s="10"/>
      <c r="T14" s="10"/>
      <c r="U14" s="10"/>
      <c r="V14" s="11"/>
      <c r="W14" s="9"/>
      <c r="X14" s="10"/>
      <c r="Y14" s="10"/>
      <c r="Z14" s="10"/>
      <c r="AA14" s="11"/>
      <c r="AB14" s="9"/>
      <c r="AC14" s="10"/>
      <c r="AD14" s="10"/>
      <c r="AE14" s="10"/>
      <c r="AF14" s="11"/>
      <c r="AG14" s="9"/>
      <c r="AH14" s="10"/>
      <c r="AI14" s="10"/>
      <c r="AJ14" s="10"/>
      <c r="AK14" s="11"/>
      <c r="AL14" s="9"/>
      <c r="AM14" s="10"/>
      <c r="AN14" s="10"/>
      <c r="AO14" s="10"/>
      <c r="AP14" s="11"/>
      <c r="AQ14" s="9"/>
      <c r="AR14" s="10"/>
      <c r="AS14" s="10"/>
      <c r="AT14" s="10"/>
      <c r="AU14" s="11"/>
      <c r="AV14" s="9"/>
      <c r="AW14" s="10"/>
      <c r="AX14" s="10"/>
      <c r="AY14" s="10"/>
      <c r="AZ14" s="11"/>
      <c r="BA14" s="9"/>
      <c r="BB14" s="10"/>
      <c r="BC14" s="10"/>
      <c r="BD14" s="10"/>
      <c r="BE14" s="11"/>
      <c r="BF14" s="9"/>
      <c r="BG14" s="10"/>
      <c r="BH14" s="10"/>
      <c r="BI14" s="10"/>
      <c r="BJ14" s="11"/>
      <c r="BK14" s="12">
        <f>SUM(C14:BJ14)</f>
        <v>0</v>
      </c>
      <c r="BO14" s="48"/>
    </row>
    <row r="15" spans="1:67" s="18" customFormat="1" x14ac:dyDescent="0.35">
      <c r="A15" s="54"/>
      <c r="B15" s="60" t="s">
        <v>12</v>
      </c>
      <c r="C15" s="14">
        <f>SUM(C14)</f>
        <v>0</v>
      </c>
      <c r="D15" s="15">
        <f>SUM(D14)</f>
        <v>0</v>
      </c>
      <c r="E15" s="15">
        <f>SUM(E14)</f>
        <v>0</v>
      </c>
      <c r="F15" s="15">
        <f>SUM(F14)</f>
        <v>0</v>
      </c>
      <c r="G15" s="16">
        <f>SUM(G14)</f>
        <v>0</v>
      </c>
      <c r="H15" s="14">
        <f t="shared" ref="H15:BK15" si="2">SUM(H14)</f>
        <v>0</v>
      </c>
      <c r="I15" s="15">
        <f t="shared" si="2"/>
        <v>0</v>
      </c>
      <c r="J15" s="15">
        <f t="shared" si="2"/>
        <v>0</v>
      </c>
      <c r="K15" s="15">
        <f t="shared" si="2"/>
        <v>0</v>
      </c>
      <c r="L15" s="16">
        <f t="shared" si="2"/>
        <v>0</v>
      </c>
      <c r="M15" s="14">
        <f t="shared" si="2"/>
        <v>0</v>
      </c>
      <c r="N15" s="15">
        <f t="shared" si="2"/>
        <v>0</v>
      </c>
      <c r="O15" s="15">
        <f t="shared" si="2"/>
        <v>0</v>
      </c>
      <c r="P15" s="15">
        <f t="shared" si="2"/>
        <v>0</v>
      </c>
      <c r="Q15" s="16">
        <f t="shared" si="2"/>
        <v>0</v>
      </c>
      <c r="R15" s="14">
        <f t="shared" si="2"/>
        <v>0</v>
      </c>
      <c r="S15" s="15">
        <f t="shared" si="2"/>
        <v>0</v>
      </c>
      <c r="T15" s="15">
        <f t="shared" si="2"/>
        <v>0</v>
      </c>
      <c r="U15" s="15">
        <f t="shared" si="2"/>
        <v>0</v>
      </c>
      <c r="V15" s="16">
        <f t="shared" si="2"/>
        <v>0</v>
      </c>
      <c r="W15" s="14">
        <f t="shared" si="2"/>
        <v>0</v>
      </c>
      <c r="X15" s="15">
        <f t="shared" si="2"/>
        <v>0</v>
      </c>
      <c r="Y15" s="15">
        <f t="shared" si="2"/>
        <v>0</v>
      </c>
      <c r="Z15" s="15">
        <f t="shared" si="2"/>
        <v>0</v>
      </c>
      <c r="AA15" s="16">
        <f t="shared" si="2"/>
        <v>0</v>
      </c>
      <c r="AB15" s="14">
        <f t="shared" si="2"/>
        <v>0</v>
      </c>
      <c r="AC15" s="15">
        <f t="shared" si="2"/>
        <v>0</v>
      </c>
      <c r="AD15" s="15">
        <f t="shared" si="2"/>
        <v>0</v>
      </c>
      <c r="AE15" s="15">
        <f t="shared" si="2"/>
        <v>0</v>
      </c>
      <c r="AF15" s="16">
        <f t="shared" si="2"/>
        <v>0</v>
      </c>
      <c r="AG15" s="14">
        <f t="shared" si="2"/>
        <v>0</v>
      </c>
      <c r="AH15" s="15">
        <f t="shared" si="2"/>
        <v>0</v>
      </c>
      <c r="AI15" s="15">
        <f t="shared" si="2"/>
        <v>0</v>
      </c>
      <c r="AJ15" s="15">
        <f t="shared" si="2"/>
        <v>0</v>
      </c>
      <c r="AK15" s="16">
        <f t="shared" si="2"/>
        <v>0</v>
      </c>
      <c r="AL15" s="14">
        <f t="shared" si="2"/>
        <v>0</v>
      </c>
      <c r="AM15" s="15">
        <f t="shared" si="2"/>
        <v>0</v>
      </c>
      <c r="AN15" s="15">
        <f t="shared" si="2"/>
        <v>0</v>
      </c>
      <c r="AO15" s="15">
        <f t="shared" si="2"/>
        <v>0</v>
      </c>
      <c r="AP15" s="16">
        <f t="shared" si="2"/>
        <v>0</v>
      </c>
      <c r="AQ15" s="14">
        <f t="shared" si="2"/>
        <v>0</v>
      </c>
      <c r="AR15" s="15">
        <f t="shared" si="2"/>
        <v>0</v>
      </c>
      <c r="AS15" s="15">
        <f t="shared" si="2"/>
        <v>0</v>
      </c>
      <c r="AT15" s="15">
        <f t="shared" si="2"/>
        <v>0</v>
      </c>
      <c r="AU15" s="16">
        <f t="shared" si="2"/>
        <v>0</v>
      </c>
      <c r="AV15" s="14">
        <f t="shared" si="2"/>
        <v>0</v>
      </c>
      <c r="AW15" s="15">
        <f t="shared" si="2"/>
        <v>0</v>
      </c>
      <c r="AX15" s="15">
        <f t="shared" si="2"/>
        <v>0</v>
      </c>
      <c r="AY15" s="15">
        <f t="shared" si="2"/>
        <v>0</v>
      </c>
      <c r="AZ15" s="16">
        <f t="shared" si="2"/>
        <v>0</v>
      </c>
      <c r="BA15" s="14">
        <f t="shared" si="2"/>
        <v>0</v>
      </c>
      <c r="BB15" s="15">
        <f t="shared" si="2"/>
        <v>0</v>
      </c>
      <c r="BC15" s="15">
        <f t="shared" si="2"/>
        <v>0</v>
      </c>
      <c r="BD15" s="15">
        <f t="shared" si="2"/>
        <v>0</v>
      </c>
      <c r="BE15" s="16">
        <f t="shared" si="2"/>
        <v>0</v>
      </c>
      <c r="BF15" s="14">
        <f t="shared" si="2"/>
        <v>0</v>
      </c>
      <c r="BG15" s="15">
        <f t="shared" si="2"/>
        <v>0</v>
      </c>
      <c r="BH15" s="15">
        <f t="shared" si="2"/>
        <v>0</v>
      </c>
      <c r="BI15" s="15">
        <f t="shared" si="2"/>
        <v>0</v>
      </c>
      <c r="BJ15" s="16">
        <f t="shared" si="2"/>
        <v>0</v>
      </c>
      <c r="BK15" s="16">
        <f t="shared" si="2"/>
        <v>0</v>
      </c>
      <c r="BO15" s="50"/>
    </row>
    <row r="16" spans="1:67" ht="15" customHeight="1" x14ac:dyDescent="0.35">
      <c r="B16" s="61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3"/>
    </row>
    <row r="17" spans="1:67" s="13" customFormat="1" x14ac:dyDescent="0.35">
      <c r="A17" s="54" t="s">
        <v>13</v>
      </c>
      <c r="B17" s="57" t="s">
        <v>14</v>
      </c>
      <c r="C17" s="9"/>
      <c r="D17" s="10"/>
      <c r="E17" s="10"/>
      <c r="F17" s="10"/>
      <c r="G17" s="11"/>
      <c r="H17" s="9"/>
      <c r="I17" s="10"/>
      <c r="J17" s="10"/>
      <c r="K17" s="10"/>
      <c r="L17" s="11"/>
      <c r="M17" s="9"/>
      <c r="N17" s="10"/>
      <c r="O17" s="10"/>
      <c r="P17" s="10"/>
      <c r="Q17" s="11"/>
      <c r="R17" s="9"/>
      <c r="S17" s="10"/>
      <c r="T17" s="10"/>
      <c r="U17" s="10"/>
      <c r="V17" s="11"/>
      <c r="W17" s="9"/>
      <c r="X17" s="10"/>
      <c r="Y17" s="10"/>
      <c r="Z17" s="10"/>
      <c r="AA17" s="11"/>
      <c r="AB17" s="9"/>
      <c r="AC17" s="10"/>
      <c r="AD17" s="10"/>
      <c r="AE17" s="10"/>
      <c r="AF17" s="11"/>
      <c r="AG17" s="9"/>
      <c r="AH17" s="10"/>
      <c r="AI17" s="10"/>
      <c r="AJ17" s="10"/>
      <c r="AK17" s="11"/>
      <c r="AL17" s="9"/>
      <c r="AM17" s="10"/>
      <c r="AN17" s="10"/>
      <c r="AO17" s="10"/>
      <c r="AP17" s="11"/>
      <c r="AQ17" s="9"/>
      <c r="AR17" s="10"/>
      <c r="AS17" s="10"/>
      <c r="AT17" s="10"/>
      <c r="AU17" s="11"/>
      <c r="AV17" s="9"/>
      <c r="AW17" s="10"/>
      <c r="AX17" s="10"/>
      <c r="AY17" s="10"/>
      <c r="AZ17" s="11"/>
      <c r="BA17" s="9"/>
      <c r="BB17" s="10"/>
      <c r="BC17" s="10"/>
      <c r="BD17" s="10"/>
      <c r="BE17" s="11"/>
      <c r="BF17" s="9"/>
      <c r="BG17" s="10"/>
      <c r="BH17" s="10"/>
      <c r="BI17" s="10"/>
      <c r="BJ17" s="11"/>
      <c r="BK17" s="12"/>
      <c r="BO17" s="48"/>
    </row>
    <row r="18" spans="1:67" s="13" customFormat="1" x14ac:dyDescent="0.35">
      <c r="A18" s="54"/>
      <c r="B18" s="59"/>
      <c r="C18" s="9"/>
      <c r="D18" s="10"/>
      <c r="E18" s="10"/>
      <c r="F18" s="10"/>
      <c r="G18" s="11"/>
      <c r="H18" s="9"/>
      <c r="I18" s="10"/>
      <c r="J18" s="10"/>
      <c r="K18" s="10"/>
      <c r="L18" s="11"/>
      <c r="M18" s="9"/>
      <c r="N18" s="10"/>
      <c r="O18" s="10"/>
      <c r="P18" s="10"/>
      <c r="Q18" s="11"/>
      <c r="R18" s="9"/>
      <c r="S18" s="10"/>
      <c r="T18" s="10"/>
      <c r="U18" s="10"/>
      <c r="V18" s="11"/>
      <c r="W18" s="9"/>
      <c r="X18" s="10"/>
      <c r="Y18" s="10"/>
      <c r="Z18" s="10"/>
      <c r="AA18" s="11"/>
      <c r="AB18" s="9"/>
      <c r="AC18" s="10"/>
      <c r="AD18" s="10"/>
      <c r="AE18" s="10"/>
      <c r="AF18" s="11"/>
      <c r="AG18" s="9"/>
      <c r="AH18" s="10"/>
      <c r="AI18" s="10"/>
      <c r="AJ18" s="10"/>
      <c r="AK18" s="11"/>
      <c r="AL18" s="9"/>
      <c r="AM18" s="10"/>
      <c r="AN18" s="10"/>
      <c r="AO18" s="10"/>
      <c r="AP18" s="11"/>
      <c r="AQ18" s="9"/>
      <c r="AR18" s="10"/>
      <c r="AS18" s="10"/>
      <c r="AT18" s="10"/>
      <c r="AU18" s="11"/>
      <c r="AV18" s="9"/>
      <c r="AW18" s="10"/>
      <c r="AX18" s="10"/>
      <c r="AY18" s="10"/>
      <c r="AZ18" s="11"/>
      <c r="BA18" s="9"/>
      <c r="BB18" s="10"/>
      <c r="BC18" s="10"/>
      <c r="BD18" s="10"/>
      <c r="BE18" s="11"/>
      <c r="BF18" s="9"/>
      <c r="BG18" s="10"/>
      <c r="BH18" s="10"/>
      <c r="BI18" s="10"/>
      <c r="BJ18" s="11"/>
      <c r="BK18" s="12">
        <f t="shared" ref="BK18" si="3">SUM(C18:BJ18)</f>
        <v>0</v>
      </c>
      <c r="BO18" s="48"/>
    </row>
    <row r="19" spans="1:67" s="18" customFormat="1" x14ac:dyDescent="0.35">
      <c r="A19" s="54"/>
      <c r="B19" s="60" t="s">
        <v>15</v>
      </c>
      <c r="C19" s="14">
        <f t="shared" ref="C19:AH19" si="4">SUM(C18:C18)</f>
        <v>0</v>
      </c>
      <c r="D19" s="14">
        <f t="shared" si="4"/>
        <v>0</v>
      </c>
      <c r="E19" s="14">
        <f t="shared" si="4"/>
        <v>0</v>
      </c>
      <c r="F19" s="14">
        <f t="shared" si="4"/>
        <v>0</v>
      </c>
      <c r="G19" s="14">
        <f t="shared" si="4"/>
        <v>0</v>
      </c>
      <c r="H19" s="14">
        <f t="shared" si="4"/>
        <v>0</v>
      </c>
      <c r="I19" s="14">
        <f t="shared" si="4"/>
        <v>0</v>
      </c>
      <c r="J19" s="14">
        <f t="shared" si="4"/>
        <v>0</v>
      </c>
      <c r="K19" s="14">
        <f t="shared" si="4"/>
        <v>0</v>
      </c>
      <c r="L19" s="14">
        <f t="shared" si="4"/>
        <v>0</v>
      </c>
      <c r="M19" s="14">
        <f t="shared" si="4"/>
        <v>0</v>
      </c>
      <c r="N19" s="14">
        <f t="shared" si="4"/>
        <v>0</v>
      </c>
      <c r="O19" s="14">
        <f t="shared" si="4"/>
        <v>0</v>
      </c>
      <c r="P19" s="14">
        <f t="shared" si="4"/>
        <v>0</v>
      </c>
      <c r="Q19" s="14">
        <f t="shared" si="4"/>
        <v>0</v>
      </c>
      <c r="R19" s="14">
        <f t="shared" si="4"/>
        <v>0</v>
      </c>
      <c r="S19" s="14">
        <f t="shared" si="4"/>
        <v>0</v>
      </c>
      <c r="T19" s="14">
        <f t="shared" si="4"/>
        <v>0</v>
      </c>
      <c r="U19" s="14">
        <f t="shared" si="4"/>
        <v>0</v>
      </c>
      <c r="V19" s="14">
        <f t="shared" si="4"/>
        <v>0</v>
      </c>
      <c r="W19" s="14">
        <f t="shared" si="4"/>
        <v>0</v>
      </c>
      <c r="X19" s="14">
        <f t="shared" si="4"/>
        <v>0</v>
      </c>
      <c r="Y19" s="14">
        <f t="shared" si="4"/>
        <v>0</v>
      </c>
      <c r="Z19" s="14">
        <f t="shared" si="4"/>
        <v>0</v>
      </c>
      <c r="AA19" s="14">
        <f t="shared" si="4"/>
        <v>0</v>
      </c>
      <c r="AB19" s="14">
        <f t="shared" si="4"/>
        <v>0</v>
      </c>
      <c r="AC19" s="14">
        <f t="shared" si="4"/>
        <v>0</v>
      </c>
      <c r="AD19" s="14">
        <f t="shared" si="4"/>
        <v>0</v>
      </c>
      <c r="AE19" s="14">
        <f t="shared" si="4"/>
        <v>0</v>
      </c>
      <c r="AF19" s="14">
        <f t="shared" si="4"/>
        <v>0</v>
      </c>
      <c r="AG19" s="14">
        <f t="shared" si="4"/>
        <v>0</v>
      </c>
      <c r="AH19" s="14">
        <f t="shared" si="4"/>
        <v>0</v>
      </c>
      <c r="AI19" s="14">
        <f t="shared" ref="AI19:BK19" si="5">SUM(AI18:AI18)</f>
        <v>0</v>
      </c>
      <c r="AJ19" s="14">
        <f t="shared" si="5"/>
        <v>0</v>
      </c>
      <c r="AK19" s="14">
        <f t="shared" si="5"/>
        <v>0</v>
      </c>
      <c r="AL19" s="14">
        <f t="shared" si="5"/>
        <v>0</v>
      </c>
      <c r="AM19" s="14">
        <f t="shared" si="5"/>
        <v>0</v>
      </c>
      <c r="AN19" s="14">
        <f t="shared" si="5"/>
        <v>0</v>
      </c>
      <c r="AO19" s="14">
        <f t="shared" si="5"/>
        <v>0</v>
      </c>
      <c r="AP19" s="14">
        <f t="shared" si="5"/>
        <v>0</v>
      </c>
      <c r="AQ19" s="14">
        <f t="shared" si="5"/>
        <v>0</v>
      </c>
      <c r="AR19" s="14">
        <f t="shared" si="5"/>
        <v>0</v>
      </c>
      <c r="AS19" s="14">
        <f t="shared" si="5"/>
        <v>0</v>
      </c>
      <c r="AT19" s="14">
        <f t="shared" si="5"/>
        <v>0</v>
      </c>
      <c r="AU19" s="14">
        <f t="shared" si="5"/>
        <v>0</v>
      </c>
      <c r="AV19" s="14">
        <f t="shared" si="5"/>
        <v>0</v>
      </c>
      <c r="AW19" s="14">
        <f t="shared" si="5"/>
        <v>0</v>
      </c>
      <c r="AX19" s="14">
        <f t="shared" si="5"/>
        <v>0</v>
      </c>
      <c r="AY19" s="14">
        <f t="shared" si="5"/>
        <v>0</v>
      </c>
      <c r="AZ19" s="14">
        <f t="shared" si="5"/>
        <v>0</v>
      </c>
      <c r="BA19" s="14">
        <f t="shared" si="5"/>
        <v>0</v>
      </c>
      <c r="BB19" s="14">
        <f t="shared" si="5"/>
        <v>0</v>
      </c>
      <c r="BC19" s="14">
        <f t="shared" si="5"/>
        <v>0</v>
      </c>
      <c r="BD19" s="14">
        <f t="shared" si="5"/>
        <v>0</v>
      </c>
      <c r="BE19" s="14">
        <f t="shared" si="5"/>
        <v>0</v>
      </c>
      <c r="BF19" s="14">
        <f t="shared" si="5"/>
        <v>0</v>
      </c>
      <c r="BG19" s="14">
        <f t="shared" si="5"/>
        <v>0</v>
      </c>
      <c r="BH19" s="14">
        <f t="shared" si="5"/>
        <v>0</v>
      </c>
      <c r="BI19" s="14">
        <f t="shared" si="5"/>
        <v>0</v>
      </c>
      <c r="BJ19" s="14">
        <f t="shared" si="5"/>
        <v>0</v>
      </c>
      <c r="BK19" s="17">
        <f t="shared" si="5"/>
        <v>0</v>
      </c>
      <c r="BO19" s="50"/>
    </row>
    <row r="20" spans="1:67" ht="15" customHeight="1" x14ac:dyDescent="0.35">
      <c r="B20" s="61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3"/>
    </row>
    <row r="21" spans="1:67" s="13" customFormat="1" x14ac:dyDescent="0.35">
      <c r="A21" s="54" t="s">
        <v>31</v>
      </c>
      <c r="B21" s="64" t="s">
        <v>32</v>
      </c>
      <c r="C21" s="19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1"/>
      <c r="BO21" s="48"/>
    </row>
    <row r="22" spans="1:67" s="13" customFormat="1" x14ac:dyDescent="0.35">
      <c r="A22" s="54"/>
      <c r="B22" s="59" t="s">
        <v>33</v>
      </c>
      <c r="C22" s="9">
        <v>0</v>
      </c>
      <c r="D22" s="10">
        <v>0</v>
      </c>
      <c r="E22" s="10">
        <v>0</v>
      </c>
      <c r="F22" s="10">
        <v>0</v>
      </c>
      <c r="G22" s="11">
        <v>0</v>
      </c>
      <c r="H22" s="9">
        <v>0</v>
      </c>
      <c r="I22" s="10">
        <v>0</v>
      </c>
      <c r="J22" s="10">
        <v>0</v>
      </c>
      <c r="K22" s="10">
        <v>0</v>
      </c>
      <c r="L22" s="11">
        <v>0</v>
      </c>
      <c r="M22" s="9">
        <v>0</v>
      </c>
      <c r="N22" s="10">
        <v>0</v>
      </c>
      <c r="O22" s="10">
        <v>0</v>
      </c>
      <c r="P22" s="10">
        <v>0</v>
      </c>
      <c r="Q22" s="11">
        <v>0</v>
      </c>
      <c r="R22" s="9">
        <v>0</v>
      </c>
      <c r="S22" s="10">
        <v>0</v>
      </c>
      <c r="T22" s="10">
        <v>0</v>
      </c>
      <c r="U22" s="10">
        <v>0</v>
      </c>
      <c r="V22" s="11">
        <v>0</v>
      </c>
      <c r="W22" s="9">
        <v>0</v>
      </c>
      <c r="X22" s="10">
        <v>0</v>
      </c>
      <c r="Y22" s="10">
        <v>0</v>
      </c>
      <c r="Z22" s="10">
        <v>0</v>
      </c>
      <c r="AA22" s="11">
        <v>0</v>
      </c>
      <c r="AB22" s="9">
        <v>0</v>
      </c>
      <c r="AC22" s="10">
        <v>0</v>
      </c>
      <c r="AD22" s="10">
        <v>0</v>
      </c>
      <c r="AE22" s="10">
        <v>0</v>
      </c>
      <c r="AF22" s="11">
        <v>0</v>
      </c>
      <c r="AG22" s="9">
        <v>0</v>
      </c>
      <c r="AH22" s="10">
        <v>0</v>
      </c>
      <c r="AI22" s="10">
        <v>0</v>
      </c>
      <c r="AJ22" s="10">
        <v>0</v>
      </c>
      <c r="AK22" s="11">
        <v>0</v>
      </c>
      <c r="AL22" s="9">
        <v>0</v>
      </c>
      <c r="AM22" s="10">
        <v>0</v>
      </c>
      <c r="AN22" s="10">
        <v>0</v>
      </c>
      <c r="AO22" s="10">
        <v>0</v>
      </c>
      <c r="AP22" s="11">
        <v>0</v>
      </c>
      <c r="AQ22" s="9">
        <v>0</v>
      </c>
      <c r="AR22" s="10">
        <v>0</v>
      </c>
      <c r="AS22" s="10">
        <v>0</v>
      </c>
      <c r="AT22" s="10">
        <v>0</v>
      </c>
      <c r="AU22" s="11">
        <v>0</v>
      </c>
      <c r="AV22" s="9">
        <v>0</v>
      </c>
      <c r="AW22" s="10">
        <v>0</v>
      </c>
      <c r="AX22" s="10">
        <v>0</v>
      </c>
      <c r="AY22" s="10">
        <v>0</v>
      </c>
      <c r="AZ22" s="11">
        <v>0</v>
      </c>
      <c r="BA22" s="9">
        <v>0</v>
      </c>
      <c r="BB22" s="10">
        <v>0</v>
      </c>
      <c r="BC22" s="10">
        <v>0</v>
      </c>
      <c r="BD22" s="10">
        <v>0</v>
      </c>
      <c r="BE22" s="11">
        <v>0</v>
      </c>
      <c r="BF22" s="9">
        <v>0</v>
      </c>
      <c r="BG22" s="10">
        <v>0</v>
      </c>
      <c r="BH22" s="10">
        <v>0</v>
      </c>
      <c r="BI22" s="10">
        <v>0</v>
      </c>
      <c r="BJ22" s="11">
        <v>0</v>
      </c>
      <c r="BK22" s="12">
        <v>0</v>
      </c>
      <c r="BO22" s="48"/>
    </row>
    <row r="23" spans="1:67" s="18" customFormat="1" x14ac:dyDescent="0.35">
      <c r="A23" s="54"/>
      <c r="B23" s="60" t="s">
        <v>34</v>
      </c>
      <c r="C23" s="14">
        <v>0</v>
      </c>
      <c r="D23" s="15">
        <v>0</v>
      </c>
      <c r="E23" s="15">
        <v>0</v>
      </c>
      <c r="F23" s="15">
        <v>0</v>
      </c>
      <c r="G23" s="16">
        <v>0</v>
      </c>
      <c r="H23" s="14">
        <v>0</v>
      </c>
      <c r="I23" s="15">
        <v>0</v>
      </c>
      <c r="J23" s="15">
        <v>0</v>
      </c>
      <c r="K23" s="15">
        <v>0</v>
      </c>
      <c r="L23" s="16">
        <v>0</v>
      </c>
      <c r="M23" s="14">
        <v>0</v>
      </c>
      <c r="N23" s="15">
        <v>0</v>
      </c>
      <c r="O23" s="15">
        <v>0</v>
      </c>
      <c r="P23" s="15">
        <v>0</v>
      </c>
      <c r="Q23" s="16">
        <v>0</v>
      </c>
      <c r="R23" s="14">
        <v>0</v>
      </c>
      <c r="S23" s="15">
        <v>0</v>
      </c>
      <c r="T23" s="15">
        <v>0</v>
      </c>
      <c r="U23" s="15">
        <v>0</v>
      </c>
      <c r="V23" s="16">
        <v>0</v>
      </c>
      <c r="W23" s="14">
        <v>0</v>
      </c>
      <c r="X23" s="15">
        <v>0</v>
      </c>
      <c r="Y23" s="15">
        <v>0</v>
      </c>
      <c r="Z23" s="15">
        <v>0</v>
      </c>
      <c r="AA23" s="16">
        <v>0</v>
      </c>
      <c r="AB23" s="14">
        <v>0</v>
      </c>
      <c r="AC23" s="15">
        <v>0</v>
      </c>
      <c r="AD23" s="15">
        <v>0</v>
      </c>
      <c r="AE23" s="15">
        <v>0</v>
      </c>
      <c r="AF23" s="16">
        <v>0</v>
      </c>
      <c r="AG23" s="14">
        <v>0</v>
      </c>
      <c r="AH23" s="15">
        <v>0</v>
      </c>
      <c r="AI23" s="15">
        <v>0</v>
      </c>
      <c r="AJ23" s="15">
        <v>0</v>
      </c>
      <c r="AK23" s="16">
        <v>0</v>
      </c>
      <c r="AL23" s="14">
        <v>0</v>
      </c>
      <c r="AM23" s="15">
        <v>0</v>
      </c>
      <c r="AN23" s="15">
        <v>0</v>
      </c>
      <c r="AO23" s="15">
        <v>0</v>
      </c>
      <c r="AP23" s="16">
        <v>0</v>
      </c>
      <c r="AQ23" s="14">
        <v>0</v>
      </c>
      <c r="AR23" s="15">
        <v>0</v>
      </c>
      <c r="AS23" s="15">
        <v>0</v>
      </c>
      <c r="AT23" s="15">
        <v>0</v>
      </c>
      <c r="AU23" s="16">
        <v>0</v>
      </c>
      <c r="AV23" s="14">
        <v>0</v>
      </c>
      <c r="AW23" s="15">
        <v>0</v>
      </c>
      <c r="AX23" s="15">
        <v>0</v>
      </c>
      <c r="AY23" s="15">
        <v>0</v>
      </c>
      <c r="AZ23" s="16">
        <v>0</v>
      </c>
      <c r="BA23" s="14">
        <v>0</v>
      </c>
      <c r="BB23" s="15">
        <v>0</v>
      </c>
      <c r="BC23" s="15">
        <v>0</v>
      </c>
      <c r="BD23" s="15">
        <v>0</v>
      </c>
      <c r="BE23" s="16">
        <v>0</v>
      </c>
      <c r="BF23" s="14">
        <v>0</v>
      </c>
      <c r="BG23" s="15">
        <v>0</v>
      </c>
      <c r="BH23" s="15">
        <v>0</v>
      </c>
      <c r="BI23" s="15">
        <v>0</v>
      </c>
      <c r="BJ23" s="16">
        <v>0</v>
      </c>
      <c r="BK23" s="17">
        <v>0</v>
      </c>
      <c r="BO23" s="50"/>
    </row>
    <row r="24" spans="1:67" s="13" customFormat="1" x14ac:dyDescent="0.35">
      <c r="A24" s="54" t="s">
        <v>35</v>
      </c>
      <c r="B24" s="64" t="s">
        <v>36</v>
      </c>
      <c r="C24" s="19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1"/>
      <c r="BO24" s="48"/>
    </row>
    <row r="25" spans="1:67" s="13" customFormat="1" x14ac:dyDescent="0.35">
      <c r="A25" s="54"/>
      <c r="B25" s="59" t="s">
        <v>33</v>
      </c>
      <c r="C25" s="9">
        <v>0</v>
      </c>
      <c r="D25" s="10">
        <v>0</v>
      </c>
      <c r="E25" s="10">
        <v>0</v>
      </c>
      <c r="F25" s="10">
        <v>0</v>
      </c>
      <c r="G25" s="11">
        <v>0</v>
      </c>
      <c r="H25" s="9">
        <v>0</v>
      </c>
      <c r="I25" s="10">
        <v>0</v>
      </c>
      <c r="J25" s="10">
        <v>0</v>
      </c>
      <c r="K25" s="10">
        <v>0</v>
      </c>
      <c r="L25" s="11">
        <v>0</v>
      </c>
      <c r="M25" s="9">
        <v>0</v>
      </c>
      <c r="N25" s="10">
        <v>0</v>
      </c>
      <c r="O25" s="10">
        <v>0</v>
      </c>
      <c r="P25" s="10">
        <v>0</v>
      </c>
      <c r="Q25" s="11">
        <v>0</v>
      </c>
      <c r="R25" s="9">
        <v>0</v>
      </c>
      <c r="S25" s="10">
        <v>0</v>
      </c>
      <c r="T25" s="10">
        <v>0</v>
      </c>
      <c r="U25" s="10">
        <v>0</v>
      </c>
      <c r="V25" s="11">
        <v>0</v>
      </c>
      <c r="W25" s="9">
        <v>0</v>
      </c>
      <c r="X25" s="10">
        <v>0</v>
      </c>
      <c r="Y25" s="10">
        <v>0</v>
      </c>
      <c r="Z25" s="10">
        <v>0</v>
      </c>
      <c r="AA25" s="11">
        <v>0</v>
      </c>
      <c r="AB25" s="9">
        <v>0</v>
      </c>
      <c r="AC25" s="10">
        <v>0</v>
      </c>
      <c r="AD25" s="10">
        <v>0</v>
      </c>
      <c r="AE25" s="10">
        <v>0</v>
      </c>
      <c r="AF25" s="11">
        <v>0</v>
      </c>
      <c r="AG25" s="9">
        <v>0</v>
      </c>
      <c r="AH25" s="10">
        <v>0</v>
      </c>
      <c r="AI25" s="10">
        <v>0</v>
      </c>
      <c r="AJ25" s="10">
        <v>0</v>
      </c>
      <c r="AK25" s="11">
        <v>0</v>
      </c>
      <c r="AL25" s="9">
        <v>0</v>
      </c>
      <c r="AM25" s="10">
        <v>0</v>
      </c>
      <c r="AN25" s="10">
        <v>0</v>
      </c>
      <c r="AO25" s="10">
        <v>0</v>
      </c>
      <c r="AP25" s="11">
        <v>0</v>
      </c>
      <c r="AQ25" s="9">
        <v>0</v>
      </c>
      <c r="AR25" s="10">
        <v>0</v>
      </c>
      <c r="AS25" s="10">
        <v>0</v>
      </c>
      <c r="AT25" s="10">
        <v>0</v>
      </c>
      <c r="AU25" s="11">
        <v>0</v>
      </c>
      <c r="AV25" s="9">
        <v>0</v>
      </c>
      <c r="AW25" s="10">
        <v>0</v>
      </c>
      <c r="AX25" s="10">
        <v>0</v>
      </c>
      <c r="AY25" s="10">
        <v>0</v>
      </c>
      <c r="AZ25" s="11">
        <v>0</v>
      </c>
      <c r="BA25" s="9">
        <v>0</v>
      </c>
      <c r="BB25" s="10">
        <v>0</v>
      </c>
      <c r="BC25" s="10">
        <v>0</v>
      </c>
      <c r="BD25" s="10">
        <v>0</v>
      </c>
      <c r="BE25" s="11">
        <v>0</v>
      </c>
      <c r="BF25" s="9">
        <v>0</v>
      </c>
      <c r="BG25" s="10">
        <v>0</v>
      </c>
      <c r="BH25" s="10">
        <v>0</v>
      </c>
      <c r="BI25" s="10">
        <v>0</v>
      </c>
      <c r="BJ25" s="11">
        <v>0</v>
      </c>
      <c r="BK25" s="12">
        <v>0</v>
      </c>
      <c r="BO25" s="48"/>
    </row>
    <row r="26" spans="1:67" s="18" customFormat="1" x14ac:dyDescent="0.35">
      <c r="A26" s="54"/>
      <c r="B26" s="60" t="s">
        <v>37</v>
      </c>
      <c r="C26" s="14">
        <v>0</v>
      </c>
      <c r="D26" s="15">
        <v>0</v>
      </c>
      <c r="E26" s="15">
        <v>0</v>
      </c>
      <c r="F26" s="15">
        <v>0</v>
      </c>
      <c r="G26" s="16">
        <v>0</v>
      </c>
      <c r="H26" s="14">
        <v>0</v>
      </c>
      <c r="I26" s="15">
        <v>0</v>
      </c>
      <c r="J26" s="15">
        <v>0</v>
      </c>
      <c r="K26" s="15">
        <v>0</v>
      </c>
      <c r="L26" s="16">
        <v>0</v>
      </c>
      <c r="M26" s="14">
        <v>0</v>
      </c>
      <c r="N26" s="15">
        <v>0</v>
      </c>
      <c r="O26" s="15">
        <v>0</v>
      </c>
      <c r="P26" s="15">
        <v>0</v>
      </c>
      <c r="Q26" s="16">
        <v>0</v>
      </c>
      <c r="R26" s="14">
        <v>0</v>
      </c>
      <c r="S26" s="15">
        <v>0</v>
      </c>
      <c r="T26" s="15">
        <v>0</v>
      </c>
      <c r="U26" s="15">
        <v>0</v>
      </c>
      <c r="V26" s="16">
        <v>0</v>
      </c>
      <c r="W26" s="14">
        <v>0</v>
      </c>
      <c r="X26" s="15">
        <v>0</v>
      </c>
      <c r="Y26" s="15">
        <v>0</v>
      </c>
      <c r="Z26" s="15">
        <v>0</v>
      </c>
      <c r="AA26" s="16">
        <v>0</v>
      </c>
      <c r="AB26" s="14">
        <v>0</v>
      </c>
      <c r="AC26" s="15">
        <v>0</v>
      </c>
      <c r="AD26" s="15">
        <v>0</v>
      </c>
      <c r="AE26" s="15">
        <v>0</v>
      </c>
      <c r="AF26" s="16">
        <v>0</v>
      </c>
      <c r="AG26" s="14">
        <v>0</v>
      </c>
      <c r="AH26" s="15">
        <v>0</v>
      </c>
      <c r="AI26" s="15">
        <v>0</v>
      </c>
      <c r="AJ26" s="15">
        <v>0</v>
      </c>
      <c r="AK26" s="16">
        <v>0</v>
      </c>
      <c r="AL26" s="14">
        <v>0</v>
      </c>
      <c r="AM26" s="15">
        <v>0</v>
      </c>
      <c r="AN26" s="15">
        <v>0</v>
      </c>
      <c r="AO26" s="15">
        <v>0</v>
      </c>
      <c r="AP26" s="16">
        <v>0</v>
      </c>
      <c r="AQ26" s="14">
        <v>0</v>
      </c>
      <c r="AR26" s="15">
        <v>0</v>
      </c>
      <c r="AS26" s="15">
        <v>0</v>
      </c>
      <c r="AT26" s="15">
        <v>0</v>
      </c>
      <c r="AU26" s="16">
        <v>0</v>
      </c>
      <c r="AV26" s="14">
        <v>0</v>
      </c>
      <c r="AW26" s="15">
        <v>0</v>
      </c>
      <c r="AX26" s="15">
        <v>0</v>
      </c>
      <c r="AY26" s="15">
        <v>0</v>
      </c>
      <c r="AZ26" s="16">
        <v>0</v>
      </c>
      <c r="BA26" s="14">
        <v>0</v>
      </c>
      <c r="BB26" s="15">
        <v>0</v>
      </c>
      <c r="BC26" s="15">
        <v>0</v>
      </c>
      <c r="BD26" s="15">
        <v>0</v>
      </c>
      <c r="BE26" s="16">
        <v>0</v>
      </c>
      <c r="BF26" s="14">
        <v>0</v>
      </c>
      <c r="BG26" s="15">
        <v>0</v>
      </c>
      <c r="BH26" s="15">
        <v>0</v>
      </c>
      <c r="BI26" s="15">
        <v>0</v>
      </c>
      <c r="BJ26" s="16">
        <v>0</v>
      </c>
      <c r="BK26" s="17">
        <v>0</v>
      </c>
      <c r="BO26" s="50"/>
    </row>
    <row r="27" spans="1:67" s="18" customFormat="1" x14ac:dyDescent="0.35">
      <c r="A27" s="54" t="s">
        <v>16</v>
      </c>
      <c r="B27" s="57" t="s">
        <v>17</v>
      </c>
      <c r="C27" s="14"/>
      <c r="D27" s="15"/>
      <c r="E27" s="15"/>
      <c r="F27" s="15"/>
      <c r="G27" s="16"/>
      <c r="H27" s="14"/>
      <c r="I27" s="15"/>
      <c r="J27" s="15"/>
      <c r="K27" s="15"/>
      <c r="L27" s="16"/>
      <c r="M27" s="14"/>
      <c r="N27" s="15"/>
      <c r="O27" s="15"/>
      <c r="P27" s="15"/>
      <c r="Q27" s="16"/>
      <c r="R27" s="14"/>
      <c r="S27" s="15"/>
      <c r="T27" s="15"/>
      <c r="U27" s="15"/>
      <c r="V27" s="16"/>
      <c r="W27" s="14"/>
      <c r="X27" s="15"/>
      <c r="Y27" s="15"/>
      <c r="Z27" s="15"/>
      <c r="AA27" s="16"/>
      <c r="AB27" s="14"/>
      <c r="AC27" s="15"/>
      <c r="AD27" s="15"/>
      <c r="AE27" s="15"/>
      <c r="AF27" s="16"/>
      <c r="AG27" s="14"/>
      <c r="AH27" s="15"/>
      <c r="AI27" s="15"/>
      <c r="AJ27" s="15"/>
      <c r="AK27" s="16"/>
      <c r="AL27" s="14"/>
      <c r="AM27" s="15"/>
      <c r="AN27" s="15"/>
      <c r="AO27" s="15"/>
      <c r="AP27" s="16"/>
      <c r="AQ27" s="14"/>
      <c r="AR27" s="15"/>
      <c r="AS27" s="15"/>
      <c r="AT27" s="15"/>
      <c r="AU27" s="16"/>
      <c r="AV27" s="14"/>
      <c r="AW27" s="15"/>
      <c r="AX27" s="15"/>
      <c r="AY27" s="15"/>
      <c r="AZ27" s="16"/>
      <c r="BA27" s="14"/>
      <c r="BB27" s="15"/>
      <c r="BC27" s="15"/>
      <c r="BD27" s="15"/>
      <c r="BE27" s="16"/>
      <c r="BF27" s="14"/>
      <c r="BG27" s="15"/>
      <c r="BH27" s="15"/>
      <c r="BI27" s="15"/>
      <c r="BJ27" s="16"/>
      <c r="BK27" s="17"/>
      <c r="BO27" s="50"/>
    </row>
    <row r="28" spans="1:67" s="13" customFormat="1" x14ac:dyDescent="0.35">
      <c r="A28" s="54"/>
      <c r="B28" s="65"/>
      <c r="C28" s="9"/>
      <c r="D28" s="10"/>
      <c r="E28" s="10"/>
      <c r="F28" s="10"/>
      <c r="G28" s="11"/>
      <c r="H28" s="9"/>
      <c r="I28" s="10"/>
      <c r="J28" s="10"/>
      <c r="K28" s="10"/>
      <c r="L28" s="11"/>
      <c r="M28" s="9"/>
      <c r="N28" s="10"/>
      <c r="O28" s="10"/>
      <c r="P28" s="10"/>
      <c r="Q28" s="11"/>
      <c r="R28" s="9"/>
      <c r="S28" s="10"/>
      <c r="T28" s="10"/>
      <c r="U28" s="10"/>
      <c r="V28" s="11"/>
      <c r="W28" s="9"/>
      <c r="X28" s="10"/>
      <c r="Y28" s="10"/>
      <c r="Z28" s="10"/>
      <c r="AA28" s="11"/>
      <c r="AB28" s="9"/>
      <c r="AC28" s="10"/>
      <c r="AD28" s="10"/>
      <c r="AE28" s="10"/>
      <c r="AF28" s="11"/>
      <c r="AG28" s="9"/>
      <c r="AH28" s="10"/>
      <c r="AI28" s="10"/>
      <c r="AJ28" s="10"/>
      <c r="AK28" s="11"/>
      <c r="AL28" s="9"/>
      <c r="AM28" s="10"/>
      <c r="AN28" s="10"/>
      <c r="AO28" s="10"/>
      <c r="AP28" s="11"/>
      <c r="AQ28" s="9"/>
      <c r="AR28" s="10"/>
      <c r="AS28" s="10"/>
      <c r="AT28" s="10"/>
      <c r="AU28" s="11"/>
      <c r="AV28" s="9"/>
      <c r="AW28" s="10"/>
      <c r="AX28" s="10"/>
      <c r="AY28" s="10"/>
      <c r="AZ28" s="11"/>
      <c r="BA28" s="9"/>
      <c r="BB28" s="10"/>
      <c r="BC28" s="10"/>
      <c r="BD28" s="10"/>
      <c r="BE28" s="11"/>
      <c r="BF28" s="9"/>
      <c r="BG28" s="10"/>
      <c r="BH28" s="10"/>
      <c r="BI28" s="10"/>
      <c r="BJ28" s="11"/>
      <c r="BK28" s="12">
        <f>SUM(C28:BJ28)</f>
        <v>0</v>
      </c>
      <c r="BO28" s="48"/>
    </row>
    <row r="29" spans="1:67" s="18" customFormat="1" x14ac:dyDescent="0.35">
      <c r="A29" s="54"/>
      <c r="B29" s="60" t="s">
        <v>18</v>
      </c>
      <c r="C29" s="14">
        <f t="shared" ref="C29:AH29" si="6">SUM(C28:C28)</f>
        <v>0</v>
      </c>
      <c r="D29" s="15">
        <f t="shared" si="6"/>
        <v>0</v>
      </c>
      <c r="E29" s="15">
        <f t="shared" si="6"/>
        <v>0</v>
      </c>
      <c r="F29" s="15">
        <f t="shared" si="6"/>
        <v>0</v>
      </c>
      <c r="G29" s="16">
        <f t="shared" si="6"/>
        <v>0</v>
      </c>
      <c r="H29" s="14">
        <f t="shared" si="6"/>
        <v>0</v>
      </c>
      <c r="I29" s="15">
        <f t="shared" si="6"/>
        <v>0</v>
      </c>
      <c r="J29" s="15">
        <f t="shared" si="6"/>
        <v>0</v>
      </c>
      <c r="K29" s="15">
        <f t="shared" si="6"/>
        <v>0</v>
      </c>
      <c r="L29" s="16">
        <f t="shared" si="6"/>
        <v>0</v>
      </c>
      <c r="M29" s="14">
        <f t="shared" si="6"/>
        <v>0</v>
      </c>
      <c r="N29" s="15">
        <f t="shared" si="6"/>
        <v>0</v>
      </c>
      <c r="O29" s="15">
        <f t="shared" si="6"/>
        <v>0</v>
      </c>
      <c r="P29" s="15">
        <f t="shared" si="6"/>
        <v>0</v>
      </c>
      <c r="Q29" s="16">
        <f t="shared" si="6"/>
        <v>0</v>
      </c>
      <c r="R29" s="14">
        <f t="shared" si="6"/>
        <v>0</v>
      </c>
      <c r="S29" s="15">
        <f t="shared" si="6"/>
        <v>0</v>
      </c>
      <c r="T29" s="15">
        <f t="shared" si="6"/>
        <v>0</v>
      </c>
      <c r="U29" s="15">
        <f t="shared" si="6"/>
        <v>0</v>
      </c>
      <c r="V29" s="16">
        <f t="shared" si="6"/>
        <v>0</v>
      </c>
      <c r="W29" s="14">
        <f t="shared" si="6"/>
        <v>0</v>
      </c>
      <c r="X29" s="15">
        <f t="shared" si="6"/>
        <v>0</v>
      </c>
      <c r="Y29" s="15">
        <f t="shared" si="6"/>
        <v>0</v>
      </c>
      <c r="Z29" s="15">
        <f t="shared" si="6"/>
        <v>0</v>
      </c>
      <c r="AA29" s="16">
        <f t="shared" si="6"/>
        <v>0</v>
      </c>
      <c r="AB29" s="14">
        <f t="shared" si="6"/>
        <v>0</v>
      </c>
      <c r="AC29" s="15">
        <f t="shared" si="6"/>
        <v>0</v>
      </c>
      <c r="AD29" s="15">
        <f t="shared" si="6"/>
        <v>0</v>
      </c>
      <c r="AE29" s="15">
        <f t="shared" si="6"/>
        <v>0</v>
      </c>
      <c r="AF29" s="16">
        <f t="shared" si="6"/>
        <v>0</v>
      </c>
      <c r="AG29" s="14">
        <f t="shared" si="6"/>
        <v>0</v>
      </c>
      <c r="AH29" s="15">
        <f t="shared" si="6"/>
        <v>0</v>
      </c>
      <c r="AI29" s="15">
        <f t="shared" ref="AI29:BK29" si="7">SUM(AI28:AI28)</f>
        <v>0</v>
      </c>
      <c r="AJ29" s="15">
        <f t="shared" si="7"/>
        <v>0</v>
      </c>
      <c r="AK29" s="16">
        <f t="shared" si="7"/>
        <v>0</v>
      </c>
      <c r="AL29" s="14">
        <f t="shared" si="7"/>
        <v>0</v>
      </c>
      <c r="AM29" s="15">
        <f t="shared" si="7"/>
        <v>0</v>
      </c>
      <c r="AN29" s="15">
        <f t="shared" si="7"/>
        <v>0</v>
      </c>
      <c r="AO29" s="15">
        <f t="shared" si="7"/>
        <v>0</v>
      </c>
      <c r="AP29" s="16">
        <f t="shared" si="7"/>
        <v>0</v>
      </c>
      <c r="AQ29" s="14">
        <f t="shared" si="7"/>
        <v>0</v>
      </c>
      <c r="AR29" s="15">
        <f t="shared" si="7"/>
        <v>0</v>
      </c>
      <c r="AS29" s="15">
        <f t="shared" si="7"/>
        <v>0</v>
      </c>
      <c r="AT29" s="15">
        <f t="shared" si="7"/>
        <v>0</v>
      </c>
      <c r="AU29" s="16">
        <f t="shared" si="7"/>
        <v>0</v>
      </c>
      <c r="AV29" s="14">
        <f t="shared" si="7"/>
        <v>0</v>
      </c>
      <c r="AW29" s="15">
        <f t="shared" si="7"/>
        <v>0</v>
      </c>
      <c r="AX29" s="15">
        <f t="shared" si="7"/>
        <v>0</v>
      </c>
      <c r="AY29" s="15">
        <f t="shared" si="7"/>
        <v>0</v>
      </c>
      <c r="AZ29" s="16">
        <f t="shared" si="7"/>
        <v>0</v>
      </c>
      <c r="BA29" s="14">
        <f t="shared" si="7"/>
        <v>0</v>
      </c>
      <c r="BB29" s="15">
        <f t="shared" si="7"/>
        <v>0</v>
      </c>
      <c r="BC29" s="15">
        <f t="shared" si="7"/>
        <v>0</v>
      </c>
      <c r="BD29" s="15">
        <f t="shared" si="7"/>
        <v>0</v>
      </c>
      <c r="BE29" s="16">
        <f t="shared" si="7"/>
        <v>0</v>
      </c>
      <c r="BF29" s="14">
        <f t="shared" si="7"/>
        <v>0</v>
      </c>
      <c r="BG29" s="15">
        <f t="shared" si="7"/>
        <v>0</v>
      </c>
      <c r="BH29" s="15">
        <f t="shared" si="7"/>
        <v>0</v>
      </c>
      <c r="BI29" s="15">
        <f t="shared" si="7"/>
        <v>0</v>
      </c>
      <c r="BJ29" s="16">
        <f t="shared" si="7"/>
        <v>0</v>
      </c>
      <c r="BK29" s="17">
        <f t="shared" si="7"/>
        <v>0</v>
      </c>
      <c r="BO29" s="50"/>
    </row>
    <row r="30" spans="1:67" s="18" customFormat="1" x14ac:dyDescent="0.35">
      <c r="A30" s="54"/>
      <c r="B30" s="60" t="s">
        <v>19</v>
      </c>
      <c r="C30" s="14">
        <f t="shared" ref="C30:AH30" si="8">C29+C26+C23+C19+C15+C11</f>
        <v>0</v>
      </c>
      <c r="D30" s="15">
        <f t="shared" si="8"/>
        <v>1.4284013752580642</v>
      </c>
      <c r="E30" s="15">
        <f t="shared" si="8"/>
        <v>0</v>
      </c>
      <c r="F30" s="15">
        <f t="shared" si="8"/>
        <v>0</v>
      </c>
      <c r="G30" s="16">
        <f t="shared" si="8"/>
        <v>0</v>
      </c>
      <c r="H30" s="14">
        <f t="shared" si="8"/>
        <v>0.34869189</v>
      </c>
      <c r="I30" s="15">
        <f t="shared" si="8"/>
        <v>4.7735879399999996</v>
      </c>
      <c r="J30" s="15">
        <f t="shared" si="8"/>
        <v>0</v>
      </c>
      <c r="K30" s="15">
        <f t="shared" si="8"/>
        <v>0</v>
      </c>
      <c r="L30" s="16">
        <f t="shared" si="8"/>
        <v>0.61780820999999997</v>
      </c>
      <c r="M30" s="14">
        <f t="shared" si="8"/>
        <v>0</v>
      </c>
      <c r="N30" s="15">
        <f t="shared" si="8"/>
        <v>0</v>
      </c>
      <c r="O30" s="15">
        <f t="shared" si="8"/>
        <v>0</v>
      </c>
      <c r="P30" s="15">
        <f t="shared" si="8"/>
        <v>0</v>
      </c>
      <c r="Q30" s="16">
        <f t="shared" si="8"/>
        <v>0</v>
      </c>
      <c r="R30" s="14">
        <f t="shared" si="8"/>
        <v>0.22622637000000001</v>
      </c>
      <c r="S30" s="15">
        <f t="shared" si="8"/>
        <v>0</v>
      </c>
      <c r="T30" s="15">
        <f t="shared" si="8"/>
        <v>0</v>
      </c>
      <c r="U30" s="15">
        <f t="shared" si="8"/>
        <v>0</v>
      </c>
      <c r="V30" s="16">
        <f t="shared" si="8"/>
        <v>4.2546149999999998E-2</v>
      </c>
      <c r="W30" s="14">
        <f t="shared" si="8"/>
        <v>9.7000000000000003E-7</v>
      </c>
      <c r="X30" s="15">
        <f t="shared" si="8"/>
        <v>0</v>
      </c>
      <c r="Y30" s="15">
        <f t="shared" si="8"/>
        <v>0</v>
      </c>
      <c r="Z30" s="15">
        <f t="shared" si="8"/>
        <v>0</v>
      </c>
      <c r="AA30" s="16">
        <f t="shared" si="8"/>
        <v>0</v>
      </c>
      <c r="AB30" s="14">
        <f t="shared" si="8"/>
        <v>4.728864E-2</v>
      </c>
      <c r="AC30" s="15">
        <f t="shared" si="8"/>
        <v>0.23158687</v>
      </c>
      <c r="AD30" s="15">
        <f t="shared" si="8"/>
        <v>0</v>
      </c>
      <c r="AE30" s="15">
        <f t="shared" si="8"/>
        <v>0</v>
      </c>
      <c r="AF30" s="16">
        <f t="shared" si="8"/>
        <v>0.96014459877419356</v>
      </c>
      <c r="AG30" s="14">
        <f t="shared" si="8"/>
        <v>0</v>
      </c>
      <c r="AH30" s="15">
        <f t="shared" si="8"/>
        <v>0</v>
      </c>
      <c r="AI30" s="15">
        <f t="shared" ref="AI30:BK30" si="9">AI29+AI26+AI23+AI19+AI15+AI11</f>
        <v>0</v>
      </c>
      <c r="AJ30" s="15">
        <f t="shared" si="9"/>
        <v>0</v>
      </c>
      <c r="AK30" s="16">
        <f t="shared" si="9"/>
        <v>0</v>
      </c>
      <c r="AL30" s="14">
        <f t="shared" si="9"/>
        <v>2.255414E-2</v>
      </c>
      <c r="AM30" s="15">
        <f t="shared" si="9"/>
        <v>1.46E-6</v>
      </c>
      <c r="AN30" s="15">
        <f t="shared" si="9"/>
        <v>0</v>
      </c>
      <c r="AO30" s="15">
        <f t="shared" si="9"/>
        <v>0</v>
      </c>
      <c r="AP30" s="16">
        <f t="shared" si="9"/>
        <v>5.1880900000000002E-3</v>
      </c>
      <c r="AQ30" s="14">
        <f t="shared" si="9"/>
        <v>0</v>
      </c>
      <c r="AR30" s="15">
        <f t="shared" si="9"/>
        <v>0</v>
      </c>
      <c r="AS30" s="15">
        <f t="shared" si="9"/>
        <v>0</v>
      </c>
      <c r="AT30" s="15">
        <f t="shared" si="9"/>
        <v>0</v>
      </c>
      <c r="AU30" s="16">
        <f t="shared" si="9"/>
        <v>0</v>
      </c>
      <c r="AV30" s="14">
        <f t="shared" si="9"/>
        <v>2.4479631400000001</v>
      </c>
      <c r="AW30" s="15">
        <f t="shared" si="9"/>
        <v>1.3490261559677659</v>
      </c>
      <c r="AX30" s="15">
        <f t="shared" si="9"/>
        <v>0</v>
      </c>
      <c r="AY30" s="15">
        <f t="shared" si="9"/>
        <v>0</v>
      </c>
      <c r="AZ30" s="16">
        <f t="shared" si="9"/>
        <v>8.3793232700000004</v>
      </c>
      <c r="BA30" s="14">
        <f t="shared" si="9"/>
        <v>0</v>
      </c>
      <c r="BB30" s="15">
        <f t="shared" si="9"/>
        <v>0</v>
      </c>
      <c r="BC30" s="15">
        <f t="shared" si="9"/>
        <v>0</v>
      </c>
      <c r="BD30" s="15">
        <f t="shared" si="9"/>
        <v>0</v>
      </c>
      <c r="BE30" s="16">
        <f t="shared" si="9"/>
        <v>0</v>
      </c>
      <c r="BF30" s="14">
        <f t="shared" si="9"/>
        <v>1.12741939</v>
      </c>
      <c r="BG30" s="15">
        <f t="shared" si="9"/>
        <v>0.1007198</v>
      </c>
      <c r="BH30" s="15">
        <f t="shared" si="9"/>
        <v>0</v>
      </c>
      <c r="BI30" s="15">
        <f t="shared" si="9"/>
        <v>0</v>
      </c>
      <c r="BJ30" s="16">
        <f t="shared" si="9"/>
        <v>2.6709892000000002</v>
      </c>
      <c r="BK30" s="16">
        <f t="shared" si="9"/>
        <v>24.779467660000027</v>
      </c>
      <c r="BO30" s="50"/>
    </row>
    <row r="31" spans="1:67" ht="15" customHeight="1" x14ac:dyDescent="0.35">
      <c r="B31" s="61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3"/>
    </row>
    <row r="32" spans="1:67" s="13" customFormat="1" ht="15" customHeight="1" x14ac:dyDescent="0.35">
      <c r="A32" s="54" t="s">
        <v>20</v>
      </c>
      <c r="B32" s="66" t="s">
        <v>21</v>
      </c>
      <c r="C32" s="19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1"/>
      <c r="BK32" s="58"/>
      <c r="BO32" s="48"/>
    </row>
    <row r="33" spans="1:67" s="13" customFormat="1" x14ac:dyDescent="0.35">
      <c r="A33" s="54" t="s">
        <v>7</v>
      </c>
      <c r="B33" s="67" t="s">
        <v>48</v>
      </c>
      <c r="C33" s="9"/>
      <c r="D33" s="10"/>
      <c r="E33" s="10"/>
      <c r="F33" s="10"/>
      <c r="G33" s="11"/>
      <c r="H33" s="9"/>
      <c r="I33" s="10"/>
      <c r="J33" s="10"/>
      <c r="K33" s="10"/>
      <c r="L33" s="11"/>
      <c r="M33" s="9"/>
      <c r="N33" s="10"/>
      <c r="O33" s="10"/>
      <c r="P33" s="10"/>
      <c r="Q33" s="11"/>
      <c r="R33" s="9"/>
      <c r="S33" s="10"/>
      <c r="T33" s="10"/>
      <c r="U33" s="10"/>
      <c r="V33" s="11"/>
      <c r="W33" s="9"/>
      <c r="X33" s="10"/>
      <c r="Y33" s="10"/>
      <c r="Z33" s="10"/>
      <c r="AA33" s="11"/>
      <c r="AB33" s="9"/>
      <c r="AC33" s="10"/>
      <c r="AD33" s="10"/>
      <c r="AE33" s="10"/>
      <c r="AF33" s="11"/>
      <c r="AG33" s="9"/>
      <c r="AH33" s="10"/>
      <c r="AI33" s="10"/>
      <c r="AJ33" s="10"/>
      <c r="AK33" s="11"/>
      <c r="AL33" s="9"/>
      <c r="AM33" s="10"/>
      <c r="AN33" s="10"/>
      <c r="AO33" s="10"/>
      <c r="AP33" s="11"/>
      <c r="AQ33" s="9"/>
      <c r="AR33" s="10"/>
      <c r="AS33" s="10"/>
      <c r="AT33" s="10"/>
      <c r="AU33" s="11"/>
      <c r="AV33" s="9"/>
      <c r="AW33" s="10"/>
      <c r="AX33" s="10"/>
      <c r="AY33" s="10"/>
      <c r="AZ33" s="11"/>
      <c r="BA33" s="9"/>
      <c r="BB33" s="10"/>
      <c r="BC33" s="10"/>
      <c r="BD33" s="10"/>
      <c r="BE33" s="11"/>
      <c r="BF33" s="9"/>
      <c r="BG33" s="10"/>
      <c r="BH33" s="10"/>
      <c r="BI33" s="10"/>
      <c r="BJ33" s="11"/>
      <c r="BK33" s="12"/>
      <c r="BO33" s="48"/>
    </row>
    <row r="34" spans="1:67" s="13" customFormat="1" x14ac:dyDescent="0.35">
      <c r="A34" s="54"/>
      <c r="B34" s="59" t="s">
        <v>99</v>
      </c>
      <c r="C34" s="9">
        <v>0</v>
      </c>
      <c r="D34" s="10">
        <v>0.20905945432258055</v>
      </c>
      <c r="E34" s="10">
        <v>0</v>
      </c>
      <c r="F34" s="10">
        <v>0</v>
      </c>
      <c r="G34" s="11">
        <v>0</v>
      </c>
      <c r="H34" s="9">
        <v>10.15287893</v>
      </c>
      <c r="I34" s="10">
        <v>0.1073341</v>
      </c>
      <c r="J34" s="10">
        <v>0</v>
      </c>
      <c r="K34" s="10">
        <v>0</v>
      </c>
      <c r="L34" s="11">
        <v>0.36679679999999998</v>
      </c>
      <c r="M34" s="9">
        <v>0</v>
      </c>
      <c r="N34" s="10">
        <v>0</v>
      </c>
      <c r="O34" s="10">
        <v>0</v>
      </c>
      <c r="P34" s="10">
        <v>0</v>
      </c>
      <c r="Q34" s="11">
        <v>0</v>
      </c>
      <c r="R34" s="9">
        <v>7.6758819100000002</v>
      </c>
      <c r="S34" s="10">
        <v>3.1992079999999999E-2</v>
      </c>
      <c r="T34" s="10">
        <v>0</v>
      </c>
      <c r="U34" s="10">
        <v>0</v>
      </c>
      <c r="V34" s="11">
        <v>8.0144080000000006E-2</v>
      </c>
      <c r="W34" s="9">
        <v>0</v>
      </c>
      <c r="X34" s="10">
        <v>0</v>
      </c>
      <c r="Y34" s="10">
        <v>0</v>
      </c>
      <c r="Z34" s="10">
        <v>0</v>
      </c>
      <c r="AA34" s="11">
        <v>0</v>
      </c>
      <c r="AB34" s="9">
        <v>1.4424893700000001</v>
      </c>
      <c r="AC34" s="10">
        <v>1.7779360000000001E-2</v>
      </c>
      <c r="AD34" s="10">
        <v>0</v>
      </c>
      <c r="AE34" s="10">
        <v>0</v>
      </c>
      <c r="AF34" s="11">
        <v>0.58597839477419389</v>
      </c>
      <c r="AG34" s="9">
        <v>0</v>
      </c>
      <c r="AH34" s="10">
        <v>0</v>
      </c>
      <c r="AI34" s="10">
        <v>0</v>
      </c>
      <c r="AJ34" s="10">
        <v>0</v>
      </c>
      <c r="AK34" s="11">
        <v>0</v>
      </c>
      <c r="AL34" s="9">
        <v>0.44525656000000002</v>
      </c>
      <c r="AM34" s="10">
        <v>8.9862699999999993E-3</v>
      </c>
      <c r="AN34" s="10">
        <v>0</v>
      </c>
      <c r="AO34" s="10">
        <v>0</v>
      </c>
      <c r="AP34" s="11">
        <v>2.510341E-2</v>
      </c>
      <c r="AQ34" s="9">
        <v>0</v>
      </c>
      <c r="AR34" s="10">
        <v>0</v>
      </c>
      <c r="AS34" s="10">
        <v>0</v>
      </c>
      <c r="AT34" s="10">
        <v>0</v>
      </c>
      <c r="AU34" s="11">
        <v>0</v>
      </c>
      <c r="AV34" s="9">
        <v>37.74496156</v>
      </c>
      <c r="AW34" s="10">
        <v>2.5220264339033016</v>
      </c>
      <c r="AX34" s="10">
        <v>0</v>
      </c>
      <c r="AY34" s="10">
        <v>0</v>
      </c>
      <c r="AZ34" s="11">
        <v>15.02568714</v>
      </c>
      <c r="BA34" s="9">
        <v>0</v>
      </c>
      <c r="BB34" s="10">
        <v>0</v>
      </c>
      <c r="BC34" s="10">
        <v>0</v>
      </c>
      <c r="BD34" s="10">
        <v>0</v>
      </c>
      <c r="BE34" s="11">
        <v>0</v>
      </c>
      <c r="BF34" s="9">
        <v>22.56452822</v>
      </c>
      <c r="BG34" s="10">
        <v>0.72563604999999998</v>
      </c>
      <c r="BH34" s="10">
        <v>0</v>
      </c>
      <c r="BI34" s="10">
        <v>0</v>
      </c>
      <c r="BJ34" s="11">
        <v>2.3183780600000001</v>
      </c>
      <c r="BK34" s="12">
        <f>SUM(C34:BJ34)</f>
        <v>102.05089818300007</v>
      </c>
      <c r="BO34" s="48"/>
    </row>
    <row r="35" spans="1:67" s="18" customFormat="1" x14ac:dyDescent="0.35">
      <c r="A35" s="54"/>
      <c r="B35" s="60" t="s">
        <v>9</v>
      </c>
      <c r="C35" s="14">
        <f t="shared" ref="C35:AH35" si="10">SUM(C34:C34)</f>
        <v>0</v>
      </c>
      <c r="D35" s="15">
        <f t="shared" si="10"/>
        <v>0.20905945432258055</v>
      </c>
      <c r="E35" s="15">
        <f t="shared" si="10"/>
        <v>0</v>
      </c>
      <c r="F35" s="15">
        <f t="shared" si="10"/>
        <v>0</v>
      </c>
      <c r="G35" s="16">
        <f t="shared" si="10"/>
        <v>0</v>
      </c>
      <c r="H35" s="14">
        <f t="shared" si="10"/>
        <v>10.15287893</v>
      </c>
      <c r="I35" s="15">
        <f t="shared" si="10"/>
        <v>0.1073341</v>
      </c>
      <c r="J35" s="15">
        <f t="shared" si="10"/>
        <v>0</v>
      </c>
      <c r="K35" s="15">
        <f t="shared" si="10"/>
        <v>0</v>
      </c>
      <c r="L35" s="16">
        <f t="shared" si="10"/>
        <v>0.36679679999999998</v>
      </c>
      <c r="M35" s="14">
        <f t="shared" si="10"/>
        <v>0</v>
      </c>
      <c r="N35" s="15">
        <f t="shared" si="10"/>
        <v>0</v>
      </c>
      <c r="O35" s="15">
        <f t="shared" si="10"/>
        <v>0</v>
      </c>
      <c r="P35" s="15">
        <f t="shared" si="10"/>
        <v>0</v>
      </c>
      <c r="Q35" s="16">
        <f t="shared" si="10"/>
        <v>0</v>
      </c>
      <c r="R35" s="14">
        <f t="shared" si="10"/>
        <v>7.6758819100000002</v>
      </c>
      <c r="S35" s="15">
        <f t="shared" si="10"/>
        <v>3.1992079999999999E-2</v>
      </c>
      <c r="T35" s="15">
        <f t="shared" si="10"/>
        <v>0</v>
      </c>
      <c r="U35" s="15">
        <f t="shared" si="10"/>
        <v>0</v>
      </c>
      <c r="V35" s="16">
        <f t="shared" si="10"/>
        <v>8.0144080000000006E-2</v>
      </c>
      <c r="W35" s="14">
        <f t="shared" si="10"/>
        <v>0</v>
      </c>
      <c r="X35" s="15">
        <f t="shared" si="10"/>
        <v>0</v>
      </c>
      <c r="Y35" s="15">
        <f t="shared" si="10"/>
        <v>0</v>
      </c>
      <c r="Z35" s="15">
        <f t="shared" si="10"/>
        <v>0</v>
      </c>
      <c r="AA35" s="16">
        <f t="shared" si="10"/>
        <v>0</v>
      </c>
      <c r="AB35" s="14">
        <f t="shared" si="10"/>
        <v>1.4424893700000001</v>
      </c>
      <c r="AC35" s="15">
        <f t="shared" si="10"/>
        <v>1.7779360000000001E-2</v>
      </c>
      <c r="AD35" s="15">
        <f t="shared" si="10"/>
        <v>0</v>
      </c>
      <c r="AE35" s="15">
        <f t="shared" si="10"/>
        <v>0</v>
      </c>
      <c r="AF35" s="16">
        <f t="shared" si="10"/>
        <v>0.58597839477419389</v>
      </c>
      <c r="AG35" s="14">
        <f t="shared" si="10"/>
        <v>0</v>
      </c>
      <c r="AH35" s="15">
        <f t="shared" si="10"/>
        <v>0</v>
      </c>
      <c r="AI35" s="15">
        <f t="shared" ref="AI35:BK35" si="11">SUM(AI34:AI34)</f>
        <v>0</v>
      </c>
      <c r="AJ35" s="15">
        <f t="shared" si="11"/>
        <v>0</v>
      </c>
      <c r="AK35" s="16">
        <f t="shared" si="11"/>
        <v>0</v>
      </c>
      <c r="AL35" s="14">
        <f t="shared" si="11"/>
        <v>0.44525656000000002</v>
      </c>
      <c r="AM35" s="15">
        <f t="shared" si="11"/>
        <v>8.9862699999999993E-3</v>
      </c>
      <c r="AN35" s="15">
        <f t="shared" si="11"/>
        <v>0</v>
      </c>
      <c r="AO35" s="15">
        <f t="shared" si="11"/>
        <v>0</v>
      </c>
      <c r="AP35" s="16">
        <f t="shared" si="11"/>
        <v>2.510341E-2</v>
      </c>
      <c r="AQ35" s="14">
        <f t="shared" si="11"/>
        <v>0</v>
      </c>
      <c r="AR35" s="15">
        <f t="shared" si="11"/>
        <v>0</v>
      </c>
      <c r="AS35" s="15">
        <f t="shared" si="11"/>
        <v>0</v>
      </c>
      <c r="AT35" s="15">
        <f t="shared" si="11"/>
        <v>0</v>
      </c>
      <c r="AU35" s="16">
        <f t="shared" si="11"/>
        <v>0</v>
      </c>
      <c r="AV35" s="14">
        <f t="shared" si="11"/>
        <v>37.74496156</v>
      </c>
      <c r="AW35" s="15">
        <f t="shared" si="11"/>
        <v>2.5220264339033016</v>
      </c>
      <c r="AX35" s="15">
        <f t="shared" si="11"/>
        <v>0</v>
      </c>
      <c r="AY35" s="15">
        <f t="shared" si="11"/>
        <v>0</v>
      </c>
      <c r="AZ35" s="16">
        <f t="shared" si="11"/>
        <v>15.02568714</v>
      </c>
      <c r="BA35" s="14">
        <f t="shared" si="11"/>
        <v>0</v>
      </c>
      <c r="BB35" s="15">
        <f t="shared" si="11"/>
        <v>0</v>
      </c>
      <c r="BC35" s="15">
        <f t="shared" si="11"/>
        <v>0</v>
      </c>
      <c r="BD35" s="15">
        <f t="shared" si="11"/>
        <v>0</v>
      </c>
      <c r="BE35" s="16">
        <f t="shared" si="11"/>
        <v>0</v>
      </c>
      <c r="BF35" s="14">
        <f t="shared" si="11"/>
        <v>22.56452822</v>
      </c>
      <c r="BG35" s="15">
        <f t="shared" si="11"/>
        <v>0.72563604999999998</v>
      </c>
      <c r="BH35" s="15">
        <f t="shared" si="11"/>
        <v>0</v>
      </c>
      <c r="BI35" s="15">
        <f t="shared" si="11"/>
        <v>0</v>
      </c>
      <c r="BJ35" s="16">
        <f t="shared" si="11"/>
        <v>2.3183780600000001</v>
      </c>
      <c r="BK35" s="17">
        <f t="shared" si="11"/>
        <v>102.05089818300007</v>
      </c>
      <c r="BO35" s="50"/>
    </row>
    <row r="36" spans="1:67" ht="15" customHeight="1" x14ac:dyDescent="0.35">
      <c r="B36" s="61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3"/>
    </row>
    <row r="37" spans="1:67" s="13" customFormat="1" x14ac:dyDescent="0.35">
      <c r="A37" s="54" t="s">
        <v>10</v>
      </c>
      <c r="B37" s="57" t="s">
        <v>22</v>
      </c>
      <c r="C37" s="9"/>
      <c r="D37" s="10"/>
      <c r="E37" s="10"/>
      <c r="F37" s="10"/>
      <c r="G37" s="11"/>
      <c r="H37" s="9"/>
      <c r="I37" s="10"/>
      <c r="J37" s="10"/>
      <c r="K37" s="10"/>
      <c r="L37" s="11"/>
      <c r="M37" s="9"/>
      <c r="N37" s="10"/>
      <c r="O37" s="10"/>
      <c r="P37" s="10"/>
      <c r="Q37" s="11"/>
      <c r="R37" s="9"/>
      <c r="S37" s="10"/>
      <c r="T37" s="10"/>
      <c r="U37" s="10"/>
      <c r="V37" s="11"/>
      <c r="W37" s="9"/>
      <c r="X37" s="10"/>
      <c r="Y37" s="10"/>
      <c r="Z37" s="10"/>
      <c r="AA37" s="11"/>
      <c r="AB37" s="9"/>
      <c r="AC37" s="10"/>
      <c r="AD37" s="10"/>
      <c r="AE37" s="10"/>
      <c r="AF37" s="11"/>
      <c r="AG37" s="9"/>
      <c r="AH37" s="10"/>
      <c r="AI37" s="10"/>
      <c r="AJ37" s="10"/>
      <c r="AK37" s="11"/>
      <c r="AL37" s="9"/>
      <c r="AM37" s="10"/>
      <c r="AN37" s="10"/>
      <c r="AO37" s="10"/>
      <c r="AP37" s="11"/>
      <c r="AQ37" s="9"/>
      <c r="AR37" s="10"/>
      <c r="AS37" s="10"/>
      <c r="AT37" s="10"/>
      <c r="AU37" s="11"/>
      <c r="AV37" s="9"/>
      <c r="AW37" s="10"/>
      <c r="AX37" s="10"/>
      <c r="AY37" s="10"/>
      <c r="AZ37" s="11"/>
      <c r="BA37" s="9"/>
      <c r="BB37" s="10"/>
      <c r="BC37" s="10"/>
      <c r="BD37" s="10"/>
      <c r="BE37" s="11"/>
      <c r="BF37" s="9"/>
      <c r="BG37" s="10"/>
      <c r="BH37" s="10"/>
      <c r="BI37" s="10"/>
      <c r="BJ37" s="11"/>
      <c r="BK37" s="12"/>
      <c r="BO37" s="48"/>
    </row>
    <row r="38" spans="1:67" s="13" customFormat="1" x14ac:dyDescent="0.35">
      <c r="A38" s="54"/>
      <c r="B38" s="59" t="s">
        <v>100</v>
      </c>
      <c r="C38" s="46">
        <v>0</v>
      </c>
      <c r="D38" s="10">
        <v>1.1326697482258063</v>
      </c>
      <c r="E38" s="10">
        <v>0</v>
      </c>
      <c r="F38" s="10">
        <v>0</v>
      </c>
      <c r="G38" s="47">
        <v>2.2696284499999999</v>
      </c>
      <c r="H38" s="46">
        <v>25.198747839999999</v>
      </c>
      <c r="I38" s="10">
        <v>5.0442241399999999</v>
      </c>
      <c r="J38" s="10">
        <v>0</v>
      </c>
      <c r="K38" s="10">
        <v>0</v>
      </c>
      <c r="L38" s="47">
        <v>22.295797790000002</v>
      </c>
      <c r="M38" s="46">
        <v>0</v>
      </c>
      <c r="N38" s="10">
        <v>0</v>
      </c>
      <c r="O38" s="10">
        <v>0</v>
      </c>
      <c r="P38" s="10">
        <v>0</v>
      </c>
      <c r="Q38" s="47">
        <v>0</v>
      </c>
      <c r="R38" s="46">
        <v>13.3437331</v>
      </c>
      <c r="S38" s="10">
        <v>2.9847760000000001E-2</v>
      </c>
      <c r="T38" s="10">
        <v>0</v>
      </c>
      <c r="U38" s="10">
        <v>0</v>
      </c>
      <c r="V38" s="47">
        <v>2.59279489</v>
      </c>
      <c r="W38" s="46">
        <v>5.9559599999999997E-3</v>
      </c>
      <c r="X38" s="10">
        <v>0</v>
      </c>
      <c r="Y38" s="10">
        <v>0</v>
      </c>
      <c r="Z38" s="10">
        <v>0</v>
      </c>
      <c r="AA38" s="47">
        <v>0</v>
      </c>
      <c r="AB38" s="46">
        <v>5.3230271299999998</v>
      </c>
      <c r="AC38" s="10">
        <v>0.22007610999999999</v>
      </c>
      <c r="AD38" s="10">
        <v>0</v>
      </c>
      <c r="AE38" s="10">
        <v>0</v>
      </c>
      <c r="AF38" s="47">
        <v>6.445774945290335</v>
      </c>
      <c r="AG38" s="46">
        <v>0</v>
      </c>
      <c r="AH38" s="10">
        <v>0</v>
      </c>
      <c r="AI38" s="10">
        <v>0</v>
      </c>
      <c r="AJ38" s="10">
        <v>0</v>
      </c>
      <c r="AK38" s="47">
        <v>0</v>
      </c>
      <c r="AL38" s="46">
        <v>1.6009404700000001</v>
      </c>
      <c r="AM38" s="10">
        <v>2.1431390000000002E-2</v>
      </c>
      <c r="AN38" s="10">
        <v>0</v>
      </c>
      <c r="AO38" s="10">
        <v>0</v>
      </c>
      <c r="AP38" s="47">
        <v>0.35096769</v>
      </c>
      <c r="AQ38" s="46">
        <v>0</v>
      </c>
      <c r="AR38" s="10">
        <v>0</v>
      </c>
      <c r="AS38" s="10">
        <v>0</v>
      </c>
      <c r="AT38" s="10">
        <v>0</v>
      </c>
      <c r="AU38" s="47">
        <v>0</v>
      </c>
      <c r="AV38" s="46">
        <v>126.27725564000001</v>
      </c>
      <c r="AW38" s="10">
        <v>27.255686238483662</v>
      </c>
      <c r="AX38" s="10">
        <v>0</v>
      </c>
      <c r="AY38" s="10">
        <v>0</v>
      </c>
      <c r="AZ38" s="47">
        <v>231.82928250000001</v>
      </c>
      <c r="BA38" s="46">
        <v>0</v>
      </c>
      <c r="BB38" s="10">
        <v>0</v>
      </c>
      <c r="BC38" s="10">
        <v>0</v>
      </c>
      <c r="BD38" s="10">
        <v>0</v>
      </c>
      <c r="BE38" s="47">
        <v>0</v>
      </c>
      <c r="BF38" s="46">
        <v>71.863340530000002</v>
      </c>
      <c r="BG38" s="10">
        <v>5.1802116099999997</v>
      </c>
      <c r="BH38" s="10">
        <v>0</v>
      </c>
      <c r="BI38" s="10">
        <v>0</v>
      </c>
      <c r="BJ38" s="47">
        <v>66.036693900000003</v>
      </c>
      <c r="BK38" s="12">
        <f>SUM(C38:BJ38)</f>
        <v>614.31808783199983</v>
      </c>
      <c r="BO38" s="48"/>
    </row>
    <row r="39" spans="1:67" s="13" customFormat="1" x14ac:dyDescent="0.35">
      <c r="A39" s="54"/>
      <c r="B39" s="59" t="s">
        <v>104</v>
      </c>
      <c r="C39" s="46">
        <v>0</v>
      </c>
      <c r="D39" s="10">
        <v>7.6879333290322552E-2</v>
      </c>
      <c r="E39" s="10">
        <v>0</v>
      </c>
      <c r="F39" s="10">
        <v>0</v>
      </c>
      <c r="G39" s="47">
        <v>0</v>
      </c>
      <c r="H39" s="46">
        <v>0.31773012</v>
      </c>
      <c r="I39" s="10">
        <v>6.5000000000000002E-7</v>
      </c>
      <c r="J39" s="10">
        <v>0</v>
      </c>
      <c r="K39" s="10">
        <v>0</v>
      </c>
      <c r="L39" s="47">
        <v>0.29076562</v>
      </c>
      <c r="M39" s="46">
        <v>0</v>
      </c>
      <c r="N39" s="10">
        <v>0</v>
      </c>
      <c r="O39" s="10">
        <v>0</v>
      </c>
      <c r="P39" s="10">
        <v>0</v>
      </c>
      <c r="Q39" s="47">
        <v>0</v>
      </c>
      <c r="R39" s="46">
        <v>8.6210789999999995E-2</v>
      </c>
      <c r="S39" s="10">
        <v>0</v>
      </c>
      <c r="T39" s="10">
        <v>0</v>
      </c>
      <c r="U39" s="10">
        <v>0</v>
      </c>
      <c r="V39" s="47">
        <v>0</v>
      </c>
      <c r="W39" s="46">
        <v>0</v>
      </c>
      <c r="X39" s="10">
        <v>0</v>
      </c>
      <c r="Y39" s="10">
        <v>0</v>
      </c>
      <c r="Z39" s="10">
        <v>0</v>
      </c>
      <c r="AA39" s="47">
        <v>0</v>
      </c>
      <c r="AB39" s="46">
        <v>4.5978140000000001E-2</v>
      </c>
      <c r="AC39" s="10">
        <v>0</v>
      </c>
      <c r="AD39" s="10">
        <v>0</v>
      </c>
      <c r="AE39" s="10">
        <v>0</v>
      </c>
      <c r="AF39" s="47">
        <v>0.37134296729032268</v>
      </c>
      <c r="AG39" s="46">
        <v>0</v>
      </c>
      <c r="AH39" s="10">
        <v>0</v>
      </c>
      <c r="AI39" s="10">
        <v>0</v>
      </c>
      <c r="AJ39" s="10">
        <v>0</v>
      </c>
      <c r="AK39" s="47">
        <v>0</v>
      </c>
      <c r="AL39" s="46">
        <v>7.3502899999999998E-3</v>
      </c>
      <c r="AM39" s="10">
        <v>0</v>
      </c>
      <c r="AN39" s="10">
        <v>0</v>
      </c>
      <c r="AO39" s="10">
        <v>0</v>
      </c>
      <c r="AP39" s="47">
        <v>0</v>
      </c>
      <c r="AQ39" s="46">
        <v>0</v>
      </c>
      <c r="AR39" s="10">
        <v>0</v>
      </c>
      <c r="AS39" s="10">
        <v>0</v>
      </c>
      <c r="AT39" s="10">
        <v>0</v>
      </c>
      <c r="AU39" s="47">
        <v>0</v>
      </c>
      <c r="AV39" s="46">
        <v>1.0870816599999999</v>
      </c>
      <c r="AW39" s="10">
        <v>0.32124698441935828</v>
      </c>
      <c r="AX39" s="10">
        <v>0</v>
      </c>
      <c r="AY39" s="10">
        <v>0</v>
      </c>
      <c r="AZ39" s="47">
        <v>20.76543311</v>
      </c>
      <c r="BA39" s="46">
        <v>0</v>
      </c>
      <c r="BB39" s="10">
        <v>0</v>
      </c>
      <c r="BC39" s="10">
        <v>0</v>
      </c>
      <c r="BD39" s="10">
        <v>0</v>
      </c>
      <c r="BE39" s="47">
        <v>0</v>
      </c>
      <c r="BF39" s="46">
        <v>0.43733169999999999</v>
      </c>
      <c r="BG39" s="10">
        <v>9.4799600000000008E-3</v>
      </c>
      <c r="BH39" s="10">
        <v>0</v>
      </c>
      <c r="BI39" s="10">
        <v>0</v>
      </c>
      <c r="BJ39" s="47">
        <v>1.3802323999999999</v>
      </c>
      <c r="BK39" s="12">
        <f t="shared" ref="BK39:BK47" si="12">SUM(C39:BJ39)</f>
        <v>25.197063725000007</v>
      </c>
      <c r="BO39" s="48"/>
    </row>
    <row r="40" spans="1:67" s="13" customFormat="1" x14ac:dyDescent="0.35">
      <c r="A40" s="54"/>
      <c r="B40" s="59" t="s">
        <v>96</v>
      </c>
      <c r="C40" s="43">
        <v>1.478752E-2</v>
      </c>
      <c r="D40" s="43">
        <v>0.92287778293548295</v>
      </c>
      <c r="E40" s="43">
        <v>0</v>
      </c>
      <c r="F40" s="43">
        <v>0</v>
      </c>
      <c r="G40" s="43">
        <v>1.0160298400000001</v>
      </c>
      <c r="H40" s="43">
        <v>12.2382138</v>
      </c>
      <c r="I40" s="43">
        <v>0.21307343000000001</v>
      </c>
      <c r="J40" s="43">
        <v>0</v>
      </c>
      <c r="K40" s="43">
        <v>0</v>
      </c>
      <c r="L40" s="43">
        <v>3.4028998399999999</v>
      </c>
      <c r="M40" s="43">
        <v>0</v>
      </c>
      <c r="N40" s="43">
        <v>0</v>
      </c>
      <c r="O40" s="43">
        <v>0</v>
      </c>
      <c r="P40" s="43">
        <v>0</v>
      </c>
      <c r="Q40" s="43">
        <v>0</v>
      </c>
      <c r="R40" s="43">
        <v>7.96110542</v>
      </c>
      <c r="S40" s="43">
        <v>4.8965299999999996E-3</v>
      </c>
      <c r="T40" s="43">
        <v>0</v>
      </c>
      <c r="U40" s="43">
        <v>0</v>
      </c>
      <c r="V40" s="43">
        <v>0.63038632999999999</v>
      </c>
      <c r="W40" s="43">
        <v>6.9273000000000002E-4</v>
      </c>
      <c r="X40" s="43">
        <v>0.22087021000000001</v>
      </c>
      <c r="Y40" s="43">
        <v>0</v>
      </c>
      <c r="Z40" s="43">
        <v>0</v>
      </c>
      <c r="AA40" s="43">
        <v>0</v>
      </c>
      <c r="AB40" s="43">
        <v>4.9491282500000002</v>
      </c>
      <c r="AC40" s="43">
        <v>0.34800073999999998</v>
      </c>
      <c r="AD40" s="43">
        <v>0</v>
      </c>
      <c r="AE40" s="43">
        <v>0</v>
      </c>
      <c r="AF40" s="43">
        <v>3.3616188081612903</v>
      </c>
      <c r="AG40" s="43">
        <v>0</v>
      </c>
      <c r="AH40" s="43">
        <v>0</v>
      </c>
      <c r="AI40" s="43">
        <v>0</v>
      </c>
      <c r="AJ40" s="43">
        <v>0</v>
      </c>
      <c r="AK40" s="43">
        <v>0</v>
      </c>
      <c r="AL40" s="43">
        <v>2.4701319499999999</v>
      </c>
      <c r="AM40" s="43">
        <v>6.1395299999999998E-3</v>
      </c>
      <c r="AN40" s="43">
        <v>0</v>
      </c>
      <c r="AO40" s="43">
        <v>0</v>
      </c>
      <c r="AP40" s="43">
        <v>0.27274408999999999</v>
      </c>
      <c r="AQ40" s="43">
        <v>0</v>
      </c>
      <c r="AR40" s="43">
        <v>0</v>
      </c>
      <c r="AS40" s="43">
        <v>0</v>
      </c>
      <c r="AT40" s="43">
        <v>0</v>
      </c>
      <c r="AU40" s="43">
        <v>0</v>
      </c>
      <c r="AV40" s="43">
        <v>97.735039520000001</v>
      </c>
      <c r="AW40" s="43">
        <v>6.8480481179028683</v>
      </c>
      <c r="AX40" s="43">
        <v>0</v>
      </c>
      <c r="AY40" s="43">
        <v>0</v>
      </c>
      <c r="AZ40" s="43">
        <v>57.403075260000001</v>
      </c>
      <c r="BA40" s="43">
        <v>0</v>
      </c>
      <c r="BB40" s="43">
        <v>0</v>
      </c>
      <c r="BC40" s="43">
        <v>0</v>
      </c>
      <c r="BD40" s="43">
        <v>0</v>
      </c>
      <c r="BE40" s="43">
        <v>0</v>
      </c>
      <c r="BF40" s="43">
        <v>57.567315460000003</v>
      </c>
      <c r="BG40" s="44">
        <v>4.5902380200000001</v>
      </c>
      <c r="BH40" s="43">
        <v>0</v>
      </c>
      <c r="BI40" s="43">
        <v>0</v>
      </c>
      <c r="BJ40" s="43">
        <v>12.977366440000001</v>
      </c>
      <c r="BK40" s="12">
        <f t="shared" si="12"/>
        <v>275.15467961899969</v>
      </c>
      <c r="BO40" s="48"/>
    </row>
    <row r="41" spans="1:67" s="13" customFormat="1" x14ac:dyDescent="0.35">
      <c r="A41" s="54"/>
      <c r="B41" s="59" t="s">
        <v>108</v>
      </c>
      <c r="C41" s="43">
        <v>0</v>
      </c>
      <c r="D41" s="43">
        <v>0.28795656858064511</v>
      </c>
      <c r="E41" s="43">
        <v>0</v>
      </c>
      <c r="F41" s="43">
        <v>0</v>
      </c>
      <c r="G41" s="43">
        <v>0</v>
      </c>
      <c r="H41" s="43">
        <v>1.3338279099999999</v>
      </c>
      <c r="I41" s="43">
        <v>2.7647310000000001E-2</v>
      </c>
      <c r="J41" s="43">
        <v>0</v>
      </c>
      <c r="K41" s="43">
        <v>0</v>
      </c>
      <c r="L41" s="43">
        <v>0.83869035000000003</v>
      </c>
      <c r="M41" s="43">
        <v>0</v>
      </c>
      <c r="N41" s="43">
        <v>0</v>
      </c>
      <c r="O41" s="43">
        <v>0</v>
      </c>
      <c r="P41" s="43">
        <v>0</v>
      </c>
      <c r="Q41" s="43">
        <v>0</v>
      </c>
      <c r="R41" s="43">
        <v>1.3062393800000001</v>
      </c>
      <c r="S41" s="43">
        <v>2.30723E-3</v>
      </c>
      <c r="T41" s="43">
        <v>0</v>
      </c>
      <c r="U41" s="43">
        <v>0</v>
      </c>
      <c r="V41" s="43">
        <v>0.10248699999999999</v>
      </c>
      <c r="W41" s="43">
        <v>4.3776999999999998E-4</v>
      </c>
      <c r="X41" s="43">
        <v>0</v>
      </c>
      <c r="Y41" s="43">
        <v>0</v>
      </c>
      <c r="Z41" s="43">
        <v>0</v>
      </c>
      <c r="AA41" s="43">
        <v>0</v>
      </c>
      <c r="AB41" s="43">
        <v>0.69582063000000005</v>
      </c>
      <c r="AC41" s="43">
        <v>0.62250671000000002</v>
      </c>
      <c r="AD41" s="43">
        <v>0</v>
      </c>
      <c r="AE41" s="43">
        <v>0</v>
      </c>
      <c r="AF41" s="43">
        <v>4.0071868601935501</v>
      </c>
      <c r="AG41" s="43">
        <v>0</v>
      </c>
      <c r="AH41" s="43">
        <v>0</v>
      </c>
      <c r="AI41" s="43">
        <v>0</v>
      </c>
      <c r="AJ41" s="43">
        <v>0</v>
      </c>
      <c r="AK41" s="43">
        <v>0</v>
      </c>
      <c r="AL41" s="43">
        <v>0.35215904999999997</v>
      </c>
      <c r="AM41" s="43">
        <v>2.2764E-3</v>
      </c>
      <c r="AN41" s="43">
        <v>0</v>
      </c>
      <c r="AO41" s="43">
        <v>0</v>
      </c>
      <c r="AP41" s="43">
        <v>1.9630808500000001</v>
      </c>
      <c r="AQ41" s="43">
        <v>0</v>
      </c>
      <c r="AR41" s="43">
        <v>0</v>
      </c>
      <c r="AS41" s="43">
        <v>0</v>
      </c>
      <c r="AT41" s="43">
        <v>0</v>
      </c>
      <c r="AU41" s="43">
        <v>0</v>
      </c>
      <c r="AV41" s="43">
        <v>18.107461950000001</v>
      </c>
      <c r="AW41" s="43">
        <v>4.1715453422257562</v>
      </c>
      <c r="AX41" s="43">
        <v>0</v>
      </c>
      <c r="AY41" s="43">
        <v>0</v>
      </c>
      <c r="AZ41" s="43">
        <v>57.662815889999997</v>
      </c>
      <c r="BA41" s="43">
        <v>0</v>
      </c>
      <c r="BB41" s="43">
        <v>0</v>
      </c>
      <c r="BC41" s="43">
        <v>0</v>
      </c>
      <c r="BD41" s="43">
        <v>0</v>
      </c>
      <c r="BE41" s="43">
        <v>0</v>
      </c>
      <c r="BF41" s="43">
        <v>9.6474793200000004</v>
      </c>
      <c r="BG41" s="44">
        <v>1.61112761</v>
      </c>
      <c r="BH41" s="43">
        <v>0</v>
      </c>
      <c r="BI41" s="43">
        <v>0</v>
      </c>
      <c r="BJ41" s="43">
        <v>13.87657287</v>
      </c>
      <c r="BK41" s="12">
        <f t="shared" si="12"/>
        <v>116.61962700099996</v>
      </c>
      <c r="BO41" s="48"/>
    </row>
    <row r="42" spans="1:67" s="13" customFormat="1" x14ac:dyDescent="0.35">
      <c r="A42" s="54"/>
      <c r="B42" s="59" t="s">
        <v>106</v>
      </c>
      <c r="C42" s="43">
        <v>0</v>
      </c>
      <c r="D42" s="43">
        <v>0.35288203303225829</v>
      </c>
      <c r="E42" s="43">
        <v>0</v>
      </c>
      <c r="F42" s="43">
        <v>0</v>
      </c>
      <c r="G42" s="43">
        <v>9.9530830000000001E-2</v>
      </c>
      <c r="H42" s="43">
        <v>1.1619666900000001</v>
      </c>
      <c r="I42" s="43">
        <v>0.11281576</v>
      </c>
      <c r="J42" s="43">
        <v>0</v>
      </c>
      <c r="K42" s="43">
        <v>0</v>
      </c>
      <c r="L42" s="43">
        <v>0.34120402</v>
      </c>
      <c r="M42" s="43">
        <v>0</v>
      </c>
      <c r="N42" s="43">
        <v>0</v>
      </c>
      <c r="O42" s="43">
        <v>0</v>
      </c>
      <c r="P42" s="43">
        <v>0</v>
      </c>
      <c r="Q42" s="43">
        <v>0</v>
      </c>
      <c r="R42" s="43">
        <v>0.77379631999999998</v>
      </c>
      <c r="S42" s="43">
        <v>0</v>
      </c>
      <c r="T42" s="43">
        <v>0</v>
      </c>
      <c r="U42" s="43">
        <v>0</v>
      </c>
      <c r="V42" s="43">
        <v>0.23734327</v>
      </c>
      <c r="W42" s="43">
        <v>0</v>
      </c>
      <c r="X42" s="43">
        <v>0</v>
      </c>
      <c r="Y42" s="43">
        <v>0</v>
      </c>
      <c r="Z42" s="43">
        <v>0</v>
      </c>
      <c r="AA42" s="43">
        <v>0</v>
      </c>
      <c r="AB42" s="43">
        <v>0.96626480999999997</v>
      </c>
      <c r="AC42" s="43">
        <v>8.013083E-2</v>
      </c>
      <c r="AD42" s="43">
        <v>0</v>
      </c>
      <c r="AE42" s="43">
        <v>0</v>
      </c>
      <c r="AF42" s="43">
        <v>3.2912586607419336</v>
      </c>
      <c r="AG42" s="43">
        <v>0</v>
      </c>
      <c r="AH42" s="43">
        <v>0</v>
      </c>
      <c r="AI42" s="43">
        <v>0</v>
      </c>
      <c r="AJ42" s="43">
        <v>0</v>
      </c>
      <c r="AK42" s="43">
        <v>0</v>
      </c>
      <c r="AL42" s="43">
        <v>0.51477815999999998</v>
      </c>
      <c r="AM42" s="43">
        <v>2.5430499999999998E-3</v>
      </c>
      <c r="AN42" s="43">
        <v>0</v>
      </c>
      <c r="AO42" s="43">
        <v>0</v>
      </c>
      <c r="AP42" s="43">
        <v>0.43295181999999999</v>
      </c>
      <c r="AQ42" s="43">
        <v>0</v>
      </c>
      <c r="AR42" s="43">
        <v>0</v>
      </c>
      <c r="AS42" s="43">
        <v>0</v>
      </c>
      <c r="AT42" s="43">
        <v>0</v>
      </c>
      <c r="AU42" s="43">
        <v>0</v>
      </c>
      <c r="AV42" s="43">
        <v>17.524611700000001</v>
      </c>
      <c r="AW42" s="43">
        <v>6.0290799332257157</v>
      </c>
      <c r="AX42" s="43">
        <v>0</v>
      </c>
      <c r="AY42" s="43">
        <v>0</v>
      </c>
      <c r="AZ42" s="43">
        <v>53.104064090000001</v>
      </c>
      <c r="BA42" s="43">
        <v>0</v>
      </c>
      <c r="BB42" s="43">
        <v>0</v>
      </c>
      <c r="BC42" s="43">
        <v>0</v>
      </c>
      <c r="BD42" s="43">
        <v>0</v>
      </c>
      <c r="BE42" s="43">
        <v>0</v>
      </c>
      <c r="BF42" s="43">
        <v>10.87885867</v>
      </c>
      <c r="BG42" s="44">
        <v>1.8629324199999999</v>
      </c>
      <c r="BH42" s="43">
        <v>0</v>
      </c>
      <c r="BI42" s="43">
        <v>0</v>
      </c>
      <c r="BJ42" s="43">
        <v>12.14784581</v>
      </c>
      <c r="BK42" s="12">
        <f t="shared" si="12"/>
        <v>109.91485887699992</v>
      </c>
      <c r="BO42" s="48"/>
    </row>
    <row r="43" spans="1:67" s="13" customFormat="1" x14ac:dyDescent="0.35">
      <c r="A43" s="54"/>
      <c r="B43" s="59" t="s">
        <v>110</v>
      </c>
      <c r="C43" s="43">
        <v>0</v>
      </c>
      <c r="D43" s="43">
        <v>0.18181268306451617</v>
      </c>
      <c r="E43" s="43">
        <v>0</v>
      </c>
      <c r="F43" s="43">
        <v>0</v>
      </c>
      <c r="G43" s="43">
        <v>0</v>
      </c>
      <c r="H43" s="43">
        <v>0.53066997000000005</v>
      </c>
      <c r="I43" s="43">
        <v>4.6617000000000002E-4</v>
      </c>
      <c r="J43" s="43">
        <v>0</v>
      </c>
      <c r="K43" s="43">
        <v>0</v>
      </c>
      <c r="L43" s="43">
        <v>0.23907663000000001</v>
      </c>
      <c r="M43" s="43">
        <v>0</v>
      </c>
      <c r="N43" s="43">
        <v>0</v>
      </c>
      <c r="O43" s="43">
        <v>0</v>
      </c>
      <c r="P43" s="43">
        <v>0</v>
      </c>
      <c r="Q43" s="43">
        <v>0</v>
      </c>
      <c r="R43" s="43">
        <v>0.4705762</v>
      </c>
      <c r="S43" s="43">
        <v>1.40851E-3</v>
      </c>
      <c r="T43" s="43">
        <v>0</v>
      </c>
      <c r="U43" s="43">
        <v>0</v>
      </c>
      <c r="V43" s="43">
        <v>3.2631920000000002E-2</v>
      </c>
      <c r="W43" s="43">
        <v>0</v>
      </c>
      <c r="X43" s="43">
        <v>0</v>
      </c>
      <c r="Y43" s="43">
        <v>0</v>
      </c>
      <c r="Z43" s="43">
        <v>0</v>
      </c>
      <c r="AA43" s="43">
        <v>0</v>
      </c>
      <c r="AB43" s="43">
        <v>0.62806280999999997</v>
      </c>
      <c r="AC43" s="43">
        <v>0.30877918999999998</v>
      </c>
      <c r="AD43" s="43">
        <v>0</v>
      </c>
      <c r="AE43" s="43">
        <v>0</v>
      </c>
      <c r="AF43" s="43">
        <v>3.2518741816129029</v>
      </c>
      <c r="AG43" s="43">
        <v>0</v>
      </c>
      <c r="AH43" s="43">
        <v>0</v>
      </c>
      <c r="AI43" s="43">
        <v>0</v>
      </c>
      <c r="AJ43" s="43">
        <v>0</v>
      </c>
      <c r="AK43" s="43">
        <v>0</v>
      </c>
      <c r="AL43" s="43">
        <v>0.28426684000000002</v>
      </c>
      <c r="AM43" s="43">
        <v>2.3283499999999999E-3</v>
      </c>
      <c r="AN43" s="43">
        <v>0</v>
      </c>
      <c r="AO43" s="43">
        <v>0</v>
      </c>
      <c r="AP43" s="43">
        <v>0.85865236</v>
      </c>
      <c r="AQ43" s="43">
        <v>0</v>
      </c>
      <c r="AR43" s="43">
        <v>0</v>
      </c>
      <c r="AS43" s="43">
        <v>0</v>
      </c>
      <c r="AT43" s="43">
        <v>0</v>
      </c>
      <c r="AU43" s="43">
        <v>0</v>
      </c>
      <c r="AV43" s="43">
        <v>10.616563080000001</v>
      </c>
      <c r="AW43" s="43">
        <v>3.1248719323225855</v>
      </c>
      <c r="AX43" s="43">
        <v>0</v>
      </c>
      <c r="AY43" s="43">
        <v>0</v>
      </c>
      <c r="AZ43" s="43">
        <v>32.371270879999997</v>
      </c>
      <c r="BA43" s="43">
        <v>0</v>
      </c>
      <c r="BB43" s="43">
        <v>0</v>
      </c>
      <c r="BC43" s="43">
        <v>0</v>
      </c>
      <c r="BD43" s="43">
        <v>0</v>
      </c>
      <c r="BE43" s="43">
        <v>0</v>
      </c>
      <c r="BF43" s="43">
        <v>6.3905551699999998</v>
      </c>
      <c r="BG43" s="44">
        <v>0.68459519999999996</v>
      </c>
      <c r="BH43" s="43">
        <v>0</v>
      </c>
      <c r="BI43" s="43">
        <v>0</v>
      </c>
      <c r="BJ43" s="43">
        <v>9.2844273299999998</v>
      </c>
      <c r="BK43" s="12">
        <f t="shared" si="12"/>
        <v>69.262889406999989</v>
      </c>
      <c r="BO43" s="48"/>
    </row>
    <row r="44" spans="1:67" s="13" customFormat="1" x14ac:dyDescent="0.35">
      <c r="A44" s="54"/>
      <c r="B44" s="59" t="s">
        <v>105</v>
      </c>
      <c r="C44" s="43">
        <v>0</v>
      </c>
      <c r="D44" s="43">
        <v>0.63330851951612921</v>
      </c>
      <c r="E44" s="43">
        <v>0</v>
      </c>
      <c r="F44" s="43">
        <v>0</v>
      </c>
      <c r="G44" s="43">
        <v>0.13302238</v>
      </c>
      <c r="H44" s="43">
        <v>6.9798958500000001</v>
      </c>
      <c r="I44" s="43">
        <v>1.4356161199999999</v>
      </c>
      <c r="J44" s="43">
        <v>0</v>
      </c>
      <c r="K44" s="43">
        <v>0</v>
      </c>
      <c r="L44" s="43">
        <v>9.0163522</v>
      </c>
      <c r="M44" s="43">
        <v>0</v>
      </c>
      <c r="N44" s="43">
        <v>0</v>
      </c>
      <c r="O44" s="43">
        <v>0</v>
      </c>
      <c r="P44" s="43">
        <v>0</v>
      </c>
      <c r="Q44" s="43">
        <v>0</v>
      </c>
      <c r="R44" s="43">
        <v>4.0968395900000001</v>
      </c>
      <c r="S44" s="43">
        <v>3.213676E-2</v>
      </c>
      <c r="T44" s="43">
        <v>0</v>
      </c>
      <c r="U44" s="43">
        <v>0</v>
      </c>
      <c r="V44" s="43">
        <v>1.25737648</v>
      </c>
      <c r="W44" s="43">
        <v>8.1026999999999998E-4</v>
      </c>
      <c r="X44" s="43">
        <v>0</v>
      </c>
      <c r="Y44" s="43">
        <v>0</v>
      </c>
      <c r="Z44" s="43">
        <v>0</v>
      </c>
      <c r="AA44" s="43">
        <v>0</v>
      </c>
      <c r="AB44" s="43">
        <v>2.4845541999999998</v>
      </c>
      <c r="AC44" s="43">
        <v>0.1663134</v>
      </c>
      <c r="AD44" s="43">
        <v>0</v>
      </c>
      <c r="AE44" s="43">
        <v>0</v>
      </c>
      <c r="AF44" s="43">
        <v>10.740738845032254</v>
      </c>
      <c r="AG44" s="43">
        <v>0</v>
      </c>
      <c r="AH44" s="43">
        <v>0</v>
      </c>
      <c r="AI44" s="43">
        <v>0</v>
      </c>
      <c r="AJ44" s="43">
        <v>0</v>
      </c>
      <c r="AK44" s="43">
        <v>0</v>
      </c>
      <c r="AL44" s="43">
        <v>0.98815368000000003</v>
      </c>
      <c r="AM44" s="43">
        <v>1.4814580000000001E-2</v>
      </c>
      <c r="AN44" s="43">
        <v>0</v>
      </c>
      <c r="AO44" s="43">
        <v>0</v>
      </c>
      <c r="AP44" s="43">
        <v>2.4378396699999998</v>
      </c>
      <c r="AQ44" s="43">
        <v>0</v>
      </c>
      <c r="AR44" s="43">
        <v>0</v>
      </c>
      <c r="AS44" s="43">
        <v>0</v>
      </c>
      <c r="AT44" s="43">
        <v>0</v>
      </c>
      <c r="AU44" s="43">
        <v>0</v>
      </c>
      <c r="AV44" s="43">
        <v>55.60825079</v>
      </c>
      <c r="AW44" s="43">
        <v>21.257942279451903</v>
      </c>
      <c r="AX44" s="43">
        <v>0</v>
      </c>
      <c r="AY44" s="43">
        <v>0</v>
      </c>
      <c r="AZ44" s="43">
        <v>191.66278531</v>
      </c>
      <c r="BA44" s="43">
        <v>0</v>
      </c>
      <c r="BB44" s="43">
        <v>0</v>
      </c>
      <c r="BC44" s="43">
        <v>0</v>
      </c>
      <c r="BD44" s="43">
        <v>0</v>
      </c>
      <c r="BE44" s="43">
        <v>0</v>
      </c>
      <c r="BF44" s="43">
        <v>30.33672966</v>
      </c>
      <c r="BG44" s="44">
        <v>4.4921109699999997</v>
      </c>
      <c r="BH44" s="43">
        <v>0</v>
      </c>
      <c r="BI44" s="43">
        <v>0</v>
      </c>
      <c r="BJ44" s="43">
        <v>53.43108265</v>
      </c>
      <c r="BK44" s="12">
        <f t="shared" si="12"/>
        <v>397.20667420400031</v>
      </c>
      <c r="BO44" s="48"/>
    </row>
    <row r="45" spans="1:67" s="13" customFormat="1" x14ac:dyDescent="0.35">
      <c r="A45" s="54"/>
      <c r="B45" s="59" t="s">
        <v>103</v>
      </c>
      <c r="C45" s="43">
        <v>2.5735699999999999E-3</v>
      </c>
      <c r="D45" s="43">
        <v>0.62263822893548337</v>
      </c>
      <c r="E45" s="43">
        <v>0</v>
      </c>
      <c r="F45" s="43">
        <v>0</v>
      </c>
      <c r="G45" s="43">
        <v>2.5735699999999999E-3</v>
      </c>
      <c r="H45" s="43">
        <v>3.0938611800000002</v>
      </c>
      <c r="I45" s="43">
        <v>9.1507980000000003E-2</v>
      </c>
      <c r="J45" s="43">
        <v>0</v>
      </c>
      <c r="K45" s="43">
        <v>0</v>
      </c>
      <c r="L45" s="43">
        <v>2.0613144499999998</v>
      </c>
      <c r="M45" s="43">
        <v>0</v>
      </c>
      <c r="N45" s="43">
        <v>0</v>
      </c>
      <c r="O45" s="43">
        <v>0</v>
      </c>
      <c r="P45" s="43">
        <v>0</v>
      </c>
      <c r="Q45" s="43">
        <v>0</v>
      </c>
      <c r="R45" s="43">
        <v>2.15983189</v>
      </c>
      <c r="S45" s="43">
        <v>0</v>
      </c>
      <c r="T45" s="43">
        <v>0</v>
      </c>
      <c r="U45" s="43">
        <v>0</v>
      </c>
      <c r="V45" s="43">
        <v>0.45575061</v>
      </c>
      <c r="W45" s="43">
        <v>4.0617000000000002E-4</v>
      </c>
      <c r="X45" s="43">
        <v>0</v>
      </c>
      <c r="Y45" s="43">
        <v>0</v>
      </c>
      <c r="Z45" s="43">
        <v>0</v>
      </c>
      <c r="AA45" s="43">
        <v>0</v>
      </c>
      <c r="AB45" s="43">
        <v>1.96205202</v>
      </c>
      <c r="AC45" s="43">
        <v>0.29063466999999998</v>
      </c>
      <c r="AD45" s="43">
        <v>0</v>
      </c>
      <c r="AE45" s="43">
        <v>0</v>
      </c>
      <c r="AF45" s="43">
        <v>6.7459170366128962</v>
      </c>
      <c r="AG45" s="43">
        <v>0</v>
      </c>
      <c r="AH45" s="43">
        <v>0</v>
      </c>
      <c r="AI45" s="43">
        <v>0</v>
      </c>
      <c r="AJ45" s="43">
        <v>0</v>
      </c>
      <c r="AK45" s="43">
        <v>0</v>
      </c>
      <c r="AL45" s="43">
        <v>1.0896306099999999</v>
      </c>
      <c r="AM45" s="43">
        <v>1.383147E-2</v>
      </c>
      <c r="AN45" s="43">
        <v>0</v>
      </c>
      <c r="AO45" s="43">
        <v>0</v>
      </c>
      <c r="AP45" s="43">
        <v>1.43234883</v>
      </c>
      <c r="AQ45" s="43">
        <v>0</v>
      </c>
      <c r="AR45" s="43">
        <v>0</v>
      </c>
      <c r="AS45" s="43">
        <v>0</v>
      </c>
      <c r="AT45" s="43">
        <v>0</v>
      </c>
      <c r="AU45" s="43">
        <v>0</v>
      </c>
      <c r="AV45" s="43">
        <v>45.235145410000001</v>
      </c>
      <c r="AW45" s="43">
        <v>11.591336207451524</v>
      </c>
      <c r="AX45" s="43">
        <v>0</v>
      </c>
      <c r="AY45" s="43">
        <v>0</v>
      </c>
      <c r="AZ45" s="43">
        <v>93.651864720000006</v>
      </c>
      <c r="BA45" s="43">
        <v>0</v>
      </c>
      <c r="BB45" s="43">
        <v>0</v>
      </c>
      <c r="BC45" s="43">
        <v>0</v>
      </c>
      <c r="BD45" s="43">
        <v>0</v>
      </c>
      <c r="BE45" s="43">
        <v>0</v>
      </c>
      <c r="BF45" s="43">
        <v>31.24811304</v>
      </c>
      <c r="BG45" s="44">
        <v>3.6083002</v>
      </c>
      <c r="BH45" s="43">
        <v>0</v>
      </c>
      <c r="BI45" s="43">
        <v>0</v>
      </c>
      <c r="BJ45" s="43">
        <v>38.028592609999997</v>
      </c>
      <c r="BK45" s="12">
        <f t="shared" si="12"/>
        <v>243.38822447299989</v>
      </c>
      <c r="BO45" s="48"/>
    </row>
    <row r="46" spans="1:67" s="13" customFormat="1" x14ac:dyDescent="0.35">
      <c r="A46" s="54"/>
      <c r="B46" s="59" t="s">
        <v>109</v>
      </c>
      <c r="C46" s="43">
        <v>0</v>
      </c>
      <c r="D46" s="43">
        <v>0.24222401625806447</v>
      </c>
      <c r="E46" s="43">
        <v>0</v>
      </c>
      <c r="F46" s="43">
        <v>0</v>
      </c>
      <c r="G46" s="43">
        <v>1.0341100000000001E-2</v>
      </c>
      <c r="H46" s="43">
        <v>2.4378540100000001</v>
      </c>
      <c r="I46" s="43">
        <v>4.2703000000000003E-3</v>
      </c>
      <c r="J46" s="43">
        <v>0</v>
      </c>
      <c r="K46" s="43">
        <v>0</v>
      </c>
      <c r="L46" s="43">
        <v>1.42941776</v>
      </c>
      <c r="M46" s="43">
        <v>0</v>
      </c>
      <c r="N46" s="43">
        <v>0</v>
      </c>
      <c r="O46" s="43">
        <v>0</v>
      </c>
      <c r="P46" s="43">
        <v>0</v>
      </c>
      <c r="Q46" s="43">
        <v>0</v>
      </c>
      <c r="R46" s="43">
        <v>1.4500740299999999</v>
      </c>
      <c r="S46" s="43">
        <v>4.6581999999999998E-4</v>
      </c>
      <c r="T46" s="43">
        <v>0</v>
      </c>
      <c r="U46" s="43">
        <v>0</v>
      </c>
      <c r="V46" s="43">
        <v>0.20993576999999999</v>
      </c>
      <c r="W46" s="43">
        <v>6.05E-5</v>
      </c>
      <c r="X46" s="43">
        <v>0</v>
      </c>
      <c r="Y46" s="43">
        <v>0</v>
      </c>
      <c r="Z46" s="43">
        <v>0</v>
      </c>
      <c r="AA46" s="43">
        <v>0</v>
      </c>
      <c r="AB46" s="43">
        <v>1.58215997</v>
      </c>
      <c r="AC46" s="43">
        <v>4.796272E-2</v>
      </c>
      <c r="AD46" s="43">
        <v>0</v>
      </c>
      <c r="AE46" s="43">
        <v>0</v>
      </c>
      <c r="AF46" s="43">
        <v>8.2254039472580622</v>
      </c>
      <c r="AG46" s="43">
        <v>0</v>
      </c>
      <c r="AH46" s="43">
        <v>0</v>
      </c>
      <c r="AI46" s="43">
        <v>0</v>
      </c>
      <c r="AJ46" s="43">
        <v>0</v>
      </c>
      <c r="AK46" s="43">
        <v>0</v>
      </c>
      <c r="AL46" s="43">
        <v>0.91112981999999998</v>
      </c>
      <c r="AM46" s="43">
        <v>1.530698E-2</v>
      </c>
      <c r="AN46" s="43">
        <v>0</v>
      </c>
      <c r="AO46" s="43">
        <v>0</v>
      </c>
      <c r="AP46" s="43">
        <v>1.17829853</v>
      </c>
      <c r="AQ46" s="43">
        <v>0</v>
      </c>
      <c r="AR46" s="43">
        <v>0</v>
      </c>
      <c r="AS46" s="43">
        <v>0</v>
      </c>
      <c r="AT46" s="43">
        <v>0</v>
      </c>
      <c r="AU46" s="43">
        <v>0</v>
      </c>
      <c r="AV46" s="43">
        <v>21.93461164</v>
      </c>
      <c r="AW46" s="43">
        <v>7.7702849634837703</v>
      </c>
      <c r="AX46" s="43">
        <v>0</v>
      </c>
      <c r="AY46" s="43">
        <v>0</v>
      </c>
      <c r="AZ46" s="43">
        <v>46.661324749999999</v>
      </c>
      <c r="BA46" s="43">
        <v>0</v>
      </c>
      <c r="BB46" s="43">
        <v>0</v>
      </c>
      <c r="BC46" s="43">
        <v>0</v>
      </c>
      <c r="BD46" s="43">
        <v>0</v>
      </c>
      <c r="BE46" s="43">
        <v>0</v>
      </c>
      <c r="BF46" s="43">
        <v>12.639884439999999</v>
      </c>
      <c r="BG46" s="44">
        <v>3.0718976100000002</v>
      </c>
      <c r="BH46" s="43">
        <v>0</v>
      </c>
      <c r="BI46" s="43">
        <v>0</v>
      </c>
      <c r="BJ46" s="43">
        <v>15.645559649999999</v>
      </c>
      <c r="BK46" s="12">
        <f t="shared" si="12"/>
        <v>125.46846832699988</v>
      </c>
      <c r="BO46" s="48"/>
    </row>
    <row r="47" spans="1:67" s="13" customFormat="1" x14ac:dyDescent="0.35">
      <c r="A47" s="54"/>
      <c r="B47" s="59" t="s">
        <v>102</v>
      </c>
      <c r="C47" s="43">
        <v>1.101443E-2</v>
      </c>
      <c r="D47" s="43">
        <v>0.37885017454838693</v>
      </c>
      <c r="E47" s="43">
        <v>0</v>
      </c>
      <c r="F47" s="43">
        <v>0</v>
      </c>
      <c r="G47" s="43">
        <v>1.2974579999999999E-2</v>
      </c>
      <c r="H47" s="43">
        <v>2.8078113</v>
      </c>
      <c r="I47" s="43">
        <v>0.26925832</v>
      </c>
      <c r="J47" s="43">
        <v>3.9202878600000002</v>
      </c>
      <c r="K47" s="43">
        <v>0</v>
      </c>
      <c r="L47" s="43">
        <v>5.9495300200000001</v>
      </c>
      <c r="M47" s="43">
        <v>0</v>
      </c>
      <c r="N47" s="43">
        <v>0</v>
      </c>
      <c r="O47" s="43">
        <v>0</v>
      </c>
      <c r="P47" s="43">
        <v>0</v>
      </c>
      <c r="Q47" s="43">
        <v>0</v>
      </c>
      <c r="R47" s="43">
        <v>2.0809867999999998</v>
      </c>
      <c r="S47" s="43">
        <v>4.4974500000000001E-3</v>
      </c>
      <c r="T47" s="43">
        <v>0</v>
      </c>
      <c r="U47" s="43">
        <v>0</v>
      </c>
      <c r="V47" s="43">
        <v>0.21070812</v>
      </c>
      <c r="W47" s="43">
        <v>7.5108E-4</v>
      </c>
      <c r="X47" s="43">
        <v>0</v>
      </c>
      <c r="Y47" s="43">
        <v>0</v>
      </c>
      <c r="Z47" s="43">
        <v>0</v>
      </c>
      <c r="AA47" s="43">
        <v>0</v>
      </c>
      <c r="AB47" s="43">
        <v>0.76479098999999995</v>
      </c>
      <c r="AC47" s="43">
        <v>1.9050660000000001E-2</v>
      </c>
      <c r="AD47" s="43">
        <v>0</v>
      </c>
      <c r="AE47" s="43">
        <v>0</v>
      </c>
      <c r="AF47" s="43">
        <v>1.042444244612903</v>
      </c>
      <c r="AG47" s="43">
        <v>0</v>
      </c>
      <c r="AH47" s="43">
        <v>0</v>
      </c>
      <c r="AI47" s="43">
        <v>0</v>
      </c>
      <c r="AJ47" s="43">
        <v>0</v>
      </c>
      <c r="AK47" s="43">
        <v>0</v>
      </c>
      <c r="AL47" s="43">
        <v>0.23264607000000001</v>
      </c>
      <c r="AM47" s="43">
        <v>0</v>
      </c>
      <c r="AN47" s="43">
        <v>0</v>
      </c>
      <c r="AO47" s="43">
        <v>0</v>
      </c>
      <c r="AP47" s="43">
        <v>5.9433350000000003E-2</v>
      </c>
      <c r="AQ47" s="43">
        <v>0</v>
      </c>
      <c r="AR47" s="43">
        <v>0</v>
      </c>
      <c r="AS47" s="43">
        <v>0</v>
      </c>
      <c r="AT47" s="43">
        <v>0</v>
      </c>
      <c r="AU47" s="43">
        <v>0</v>
      </c>
      <c r="AV47" s="43">
        <v>18.67956298</v>
      </c>
      <c r="AW47" s="43">
        <v>7.5836927268386676</v>
      </c>
      <c r="AX47" s="43">
        <v>0</v>
      </c>
      <c r="AY47" s="43">
        <v>0</v>
      </c>
      <c r="AZ47" s="43">
        <v>45.464898820000002</v>
      </c>
      <c r="BA47" s="43">
        <v>0</v>
      </c>
      <c r="BB47" s="43">
        <v>0</v>
      </c>
      <c r="BC47" s="43">
        <v>0</v>
      </c>
      <c r="BD47" s="43">
        <v>0</v>
      </c>
      <c r="BE47" s="43">
        <v>0</v>
      </c>
      <c r="BF47" s="43">
        <v>11.47053331</v>
      </c>
      <c r="BG47" s="44">
        <v>3.0030321400000002</v>
      </c>
      <c r="BH47" s="43">
        <v>0</v>
      </c>
      <c r="BI47" s="43">
        <v>0</v>
      </c>
      <c r="BJ47" s="43">
        <v>14.2765073</v>
      </c>
      <c r="BK47" s="12">
        <f t="shared" si="12"/>
        <v>118.24326272599998</v>
      </c>
      <c r="BO47" s="48"/>
    </row>
    <row r="48" spans="1:67" s="18" customFormat="1" x14ac:dyDescent="0.35">
      <c r="A48" s="54"/>
      <c r="B48" s="60" t="s">
        <v>12</v>
      </c>
      <c r="C48" s="14">
        <f>SUM(C38:C47)</f>
        <v>2.8375520000000001E-2</v>
      </c>
      <c r="D48" s="14">
        <f t="shared" ref="D48:BJ48" si="13">SUM(D38:D47)</f>
        <v>4.8320990883870962</v>
      </c>
      <c r="E48" s="14">
        <f t="shared" si="13"/>
        <v>0</v>
      </c>
      <c r="F48" s="14">
        <f t="shared" si="13"/>
        <v>0</v>
      </c>
      <c r="G48" s="14">
        <f t="shared" si="13"/>
        <v>3.5441007499999997</v>
      </c>
      <c r="H48" s="14">
        <f t="shared" si="13"/>
        <v>56.10057866999999</v>
      </c>
      <c r="I48" s="14">
        <f t="shared" si="13"/>
        <v>7.1988801799999989</v>
      </c>
      <c r="J48" s="14">
        <f t="shared" si="13"/>
        <v>3.9202878600000002</v>
      </c>
      <c r="K48" s="14">
        <f t="shared" si="13"/>
        <v>0</v>
      </c>
      <c r="L48" s="14">
        <f t="shared" si="13"/>
        <v>45.865048679999994</v>
      </c>
      <c r="M48" s="14">
        <f t="shared" si="13"/>
        <v>0</v>
      </c>
      <c r="N48" s="14">
        <f t="shared" si="13"/>
        <v>0</v>
      </c>
      <c r="O48" s="14">
        <f t="shared" si="13"/>
        <v>0</v>
      </c>
      <c r="P48" s="14">
        <f t="shared" si="13"/>
        <v>0</v>
      </c>
      <c r="Q48" s="14">
        <f t="shared" si="13"/>
        <v>0</v>
      </c>
      <c r="R48" s="14">
        <f t="shared" si="13"/>
        <v>33.729393520000002</v>
      </c>
      <c r="S48" s="14">
        <f t="shared" si="13"/>
        <v>7.5560059999999998E-2</v>
      </c>
      <c r="T48" s="14">
        <f t="shared" si="13"/>
        <v>0</v>
      </c>
      <c r="U48" s="14">
        <f t="shared" si="13"/>
        <v>0</v>
      </c>
      <c r="V48" s="14">
        <f t="shared" si="13"/>
        <v>5.7294143900000005</v>
      </c>
      <c r="W48" s="14">
        <f t="shared" si="13"/>
        <v>9.1144799999999995E-3</v>
      </c>
      <c r="X48" s="14">
        <f t="shared" si="13"/>
        <v>0.22087021000000001</v>
      </c>
      <c r="Y48" s="14">
        <f t="shared" si="13"/>
        <v>0</v>
      </c>
      <c r="Z48" s="14">
        <f t="shared" si="13"/>
        <v>0</v>
      </c>
      <c r="AA48" s="14">
        <f t="shared" si="13"/>
        <v>0</v>
      </c>
      <c r="AB48" s="14">
        <f t="shared" si="13"/>
        <v>19.401838950000002</v>
      </c>
      <c r="AC48" s="14">
        <f t="shared" si="13"/>
        <v>2.1034550299999997</v>
      </c>
      <c r="AD48" s="14">
        <f t="shared" si="13"/>
        <v>0</v>
      </c>
      <c r="AE48" s="14">
        <f t="shared" si="13"/>
        <v>0</v>
      </c>
      <c r="AF48" s="14">
        <f t="shared" si="13"/>
        <v>47.483560496806454</v>
      </c>
      <c r="AG48" s="14">
        <f t="shared" si="13"/>
        <v>0</v>
      </c>
      <c r="AH48" s="14">
        <f t="shared" si="13"/>
        <v>0</v>
      </c>
      <c r="AI48" s="14">
        <f t="shared" si="13"/>
        <v>0</v>
      </c>
      <c r="AJ48" s="14">
        <f t="shared" si="13"/>
        <v>0</v>
      </c>
      <c r="AK48" s="14">
        <f t="shared" si="13"/>
        <v>0</v>
      </c>
      <c r="AL48" s="14">
        <f t="shared" si="13"/>
        <v>8.4511869399999977</v>
      </c>
      <c r="AM48" s="14">
        <f t="shared" si="13"/>
        <v>7.8671749999999999E-2</v>
      </c>
      <c r="AN48" s="14">
        <f t="shared" si="13"/>
        <v>0</v>
      </c>
      <c r="AO48" s="14">
        <f t="shared" si="13"/>
        <v>0</v>
      </c>
      <c r="AP48" s="14">
        <f t="shared" si="13"/>
        <v>8.9863171899999994</v>
      </c>
      <c r="AQ48" s="14">
        <f t="shared" si="13"/>
        <v>0</v>
      </c>
      <c r="AR48" s="14">
        <f t="shared" si="13"/>
        <v>0</v>
      </c>
      <c r="AS48" s="14">
        <f t="shared" si="13"/>
        <v>0</v>
      </c>
      <c r="AT48" s="14">
        <f t="shared" si="13"/>
        <v>0</v>
      </c>
      <c r="AU48" s="14">
        <f t="shared" si="13"/>
        <v>0</v>
      </c>
      <c r="AV48" s="14">
        <f t="shared" si="13"/>
        <v>412.80558436999996</v>
      </c>
      <c r="AW48" s="14">
        <f t="shared" si="13"/>
        <v>95.953734725805802</v>
      </c>
      <c r="AX48" s="14">
        <f t="shared" si="13"/>
        <v>0</v>
      </c>
      <c r="AY48" s="14">
        <f t="shared" si="13"/>
        <v>0</v>
      </c>
      <c r="AZ48" s="14">
        <f t="shared" si="13"/>
        <v>830.57681533000004</v>
      </c>
      <c r="BA48" s="14">
        <f t="shared" si="13"/>
        <v>0</v>
      </c>
      <c r="BB48" s="14">
        <f t="shared" si="13"/>
        <v>0</v>
      </c>
      <c r="BC48" s="14">
        <f t="shared" si="13"/>
        <v>0</v>
      </c>
      <c r="BD48" s="14">
        <f t="shared" si="13"/>
        <v>0</v>
      </c>
      <c r="BE48" s="14">
        <f t="shared" si="13"/>
        <v>0</v>
      </c>
      <c r="BF48" s="14">
        <f t="shared" si="13"/>
        <v>242.48014130000001</v>
      </c>
      <c r="BG48" s="14">
        <f t="shared" si="13"/>
        <v>28.113925739999999</v>
      </c>
      <c r="BH48" s="14">
        <f t="shared" si="13"/>
        <v>0</v>
      </c>
      <c r="BI48" s="14">
        <f t="shared" si="13"/>
        <v>0</v>
      </c>
      <c r="BJ48" s="14">
        <f t="shared" si="13"/>
        <v>237.08488095999999</v>
      </c>
      <c r="BK48" s="17">
        <f>SUM(BK38:BK47)</f>
        <v>2094.7738361909996</v>
      </c>
      <c r="BO48" s="50"/>
    </row>
    <row r="49" spans="1:67" s="18" customFormat="1" x14ac:dyDescent="0.35">
      <c r="A49" s="54"/>
      <c r="B49" s="60" t="s">
        <v>23</v>
      </c>
      <c r="C49" s="14">
        <f t="shared" ref="C49:BJ49" si="14">C48+C35</f>
        <v>2.8375520000000001E-2</v>
      </c>
      <c r="D49" s="14">
        <f t="shared" si="14"/>
        <v>5.0411585427096766</v>
      </c>
      <c r="E49" s="14">
        <f t="shared" si="14"/>
        <v>0</v>
      </c>
      <c r="F49" s="14">
        <f t="shared" si="14"/>
        <v>0</v>
      </c>
      <c r="G49" s="14">
        <f t="shared" si="14"/>
        <v>3.5441007499999997</v>
      </c>
      <c r="H49" s="14">
        <f t="shared" si="14"/>
        <v>66.25345759999999</v>
      </c>
      <c r="I49" s="14">
        <f t="shared" si="14"/>
        <v>7.306214279999999</v>
      </c>
      <c r="J49" s="14">
        <f t="shared" si="14"/>
        <v>3.9202878600000002</v>
      </c>
      <c r="K49" s="14">
        <f t="shared" si="14"/>
        <v>0</v>
      </c>
      <c r="L49" s="14">
        <f t="shared" si="14"/>
        <v>46.231845479999997</v>
      </c>
      <c r="M49" s="14">
        <f t="shared" si="14"/>
        <v>0</v>
      </c>
      <c r="N49" s="14">
        <f t="shared" si="14"/>
        <v>0</v>
      </c>
      <c r="O49" s="14">
        <f t="shared" si="14"/>
        <v>0</v>
      </c>
      <c r="P49" s="14">
        <f t="shared" si="14"/>
        <v>0</v>
      </c>
      <c r="Q49" s="14">
        <f t="shared" si="14"/>
        <v>0</v>
      </c>
      <c r="R49" s="14">
        <f t="shared" si="14"/>
        <v>41.405275430000003</v>
      </c>
      <c r="S49" s="14">
        <f t="shared" si="14"/>
        <v>0.10755213999999999</v>
      </c>
      <c r="T49" s="14">
        <f t="shared" si="14"/>
        <v>0</v>
      </c>
      <c r="U49" s="14">
        <f t="shared" si="14"/>
        <v>0</v>
      </c>
      <c r="V49" s="14">
        <f t="shared" si="14"/>
        <v>5.8095584700000007</v>
      </c>
      <c r="W49" s="14">
        <f t="shared" si="14"/>
        <v>9.1144799999999995E-3</v>
      </c>
      <c r="X49" s="14">
        <f t="shared" si="14"/>
        <v>0.22087021000000001</v>
      </c>
      <c r="Y49" s="14">
        <f t="shared" si="14"/>
        <v>0</v>
      </c>
      <c r="Z49" s="14">
        <f t="shared" si="14"/>
        <v>0</v>
      </c>
      <c r="AA49" s="14">
        <f t="shared" si="14"/>
        <v>0</v>
      </c>
      <c r="AB49" s="14">
        <f t="shared" si="14"/>
        <v>20.844328320000002</v>
      </c>
      <c r="AC49" s="14">
        <f t="shared" si="14"/>
        <v>2.1212343899999997</v>
      </c>
      <c r="AD49" s="14">
        <f t="shared" si="14"/>
        <v>0</v>
      </c>
      <c r="AE49" s="14">
        <f t="shared" si="14"/>
        <v>0</v>
      </c>
      <c r="AF49" s="14">
        <f t="shared" si="14"/>
        <v>48.069538891580649</v>
      </c>
      <c r="AG49" s="14">
        <f t="shared" si="14"/>
        <v>0</v>
      </c>
      <c r="AH49" s="14">
        <f t="shared" si="14"/>
        <v>0</v>
      </c>
      <c r="AI49" s="14">
        <f t="shared" si="14"/>
        <v>0</v>
      </c>
      <c r="AJ49" s="14">
        <f t="shared" si="14"/>
        <v>0</v>
      </c>
      <c r="AK49" s="14">
        <f t="shared" si="14"/>
        <v>0</v>
      </c>
      <c r="AL49" s="14">
        <f t="shared" si="14"/>
        <v>8.8964434999999984</v>
      </c>
      <c r="AM49" s="14">
        <f t="shared" si="14"/>
        <v>8.7658020000000003E-2</v>
      </c>
      <c r="AN49" s="14">
        <f t="shared" si="14"/>
        <v>0</v>
      </c>
      <c r="AO49" s="14">
        <f t="shared" si="14"/>
        <v>0</v>
      </c>
      <c r="AP49" s="14">
        <f t="shared" si="14"/>
        <v>9.0114205999999992</v>
      </c>
      <c r="AQ49" s="14">
        <f t="shared" si="14"/>
        <v>0</v>
      </c>
      <c r="AR49" s="14">
        <f t="shared" si="14"/>
        <v>0</v>
      </c>
      <c r="AS49" s="14">
        <f t="shared" si="14"/>
        <v>0</v>
      </c>
      <c r="AT49" s="14">
        <f t="shared" si="14"/>
        <v>0</v>
      </c>
      <c r="AU49" s="14">
        <f t="shared" si="14"/>
        <v>0</v>
      </c>
      <c r="AV49" s="14">
        <f t="shared" si="14"/>
        <v>450.55054592999994</v>
      </c>
      <c r="AW49" s="14">
        <f t="shared" si="14"/>
        <v>98.475761159709108</v>
      </c>
      <c r="AX49" s="14">
        <f t="shared" si="14"/>
        <v>0</v>
      </c>
      <c r="AY49" s="14">
        <f t="shared" si="14"/>
        <v>0</v>
      </c>
      <c r="AZ49" s="14">
        <f t="shared" si="14"/>
        <v>845.60250246999999</v>
      </c>
      <c r="BA49" s="14">
        <f t="shared" si="14"/>
        <v>0</v>
      </c>
      <c r="BB49" s="14">
        <f t="shared" si="14"/>
        <v>0</v>
      </c>
      <c r="BC49" s="14">
        <f t="shared" si="14"/>
        <v>0</v>
      </c>
      <c r="BD49" s="14">
        <f t="shared" si="14"/>
        <v>0</v>
      </c>
      <c r="BE49" s="14">
        <f t="shared" si="14"/>
        <v>0</v>
      </c>
      <c r="BF49" s="14">
        <f t="shared" si="14"/>
        <v>265.04466952000001</v>
      </c>
      <c r="BG49" s="14">
        <f t="shared" si="14"/>
        <v>28.839561789999998</v>
      </c>
      <c r="BH49" s="14">
        <f t="shared" si="14"/>
        <v>0</v>
      </c>
      <c r="BI49" s="14">
        <f t="shared" si="14"/>
        <v>0</v>
      </c>
      <c r="BJ49" s="14">
        <f t="shared" si="14"/>
        <v>239.40325901999998</v>
      </c>
      <c r="BK49" s="16">
        <f t="shared" ref="BK49" si="15">BK48+BK35</f>
        <v>2196.8247343739995</v>
      </c>
      <c r="BO49" s="50"/>
    </row>
    <row r="50" spans="1:67" ht="15" customHeight="1" x14ac:dyDescent="0.35">
      <c r="B50" s="61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62"/>
      <c r="BG50" s="62"/>
      <c r="BH50" s="62"/>
      <c r="BI50" s="62"/>
      <c r="BJ50" s="62"/>
      <c r="BK50" s="63"/>
    </row>
    <row r="51" spans="1:67" s="13" customFormat="1" x14ac:dyDescent="0.35">
      <c r="A51" s="54" t="s">
        <v>24</v>
      </c>
      <c r="B51" s="57" t="s">
        <v>25</v>
      </c>
      <c r="C51" s="9"/>
      <c r="D51" s="10"/>
      <c r="E51" s="10"/>
      <c r="F51" s="10"/>
      <c r="G51" s="11"/>
      <c r="H51" s="9"/>
      <c r="I51" s="10"/>
      <c r="J51" s="10"/>
      <c r="K51" s="10"/>
      <c r="L51" s="11"/>
      <c r="M51" s="9"/>
      <c r="N51" s="10"/>
      <c r="O51" s="10"/>
      <c r="P51" s="10"/>
      <c r="Q51" s="11"/>
      <c r="R51" s="9"/>
      <c r="S51" s="10"/>
      <c r="T51" s="10"/>
      <c r="U51" s="10"/>
      <c r="V51" s="11"/>
      <c r="W51" s="9"/>
      <c r="X51" s="10"/>
      <c r="Y51" s="10"/>
      <c r="Z51" s="10"/>
      <c r="AA51" s="11"/>
      <c r="AB51" s="9"/>
      <c r="AC51" s="10"/>
      <c r="AD51" s="10"/>
      <c r="AE51" s="10"/>
      <c r="AF51" s="11"/>
      <c r="AG51" s="9"/>
      <c r="AH51" s="10"/>
      <c r="AI51" s="10"/>
      <c r="AJ51" s="10"/>
      <c r="AK51" s="11"/>
      <c r="AL51" s="9"/>
      <c r="AM51" s="10"/>
      <c r="AN51" s="10"/>
      <c r="AO51" s="10"/>
      <c r="AP51" s="11"/>
      <c r="AQ51" s="9"/>
      <c r="AR51" s="10"/>
      <c r="AS51" s="10"/>
      <c r="AT51" s="10"/>
      <c r="AU51" s="11"/>
      <c r="AV51" s="9"/>
      <c r="AW51" s="10"/>
      <c r="AX51" s="10"/>
      <c r="AY51" s="10"/>
      <c r="AZ51" s="11"/>
      <c r="BA51" s="9"/>
      <c r="BB51" s="10"/>
      <c r="BC51" s="10"/>
      <c r="BD51" s="10"/>
      <c r="BE51" s="11"/>
      <c r="BF51" s="9"/>
      <c r="BG51" s="10"/>
      <c r="BH51" s="10"/>
      <c r="BI51" s="10"/>
      <c r="BJ51" s="11"/>
      <c r="BK51" s="12"/>
      <c r="BO51" s="48"/>
    </row>
    <row r="52" spans="1:67" s="13" customFormat="1" x14ac:dyDescent="0.35">
      <c r="A52" s="54" t="s">
        <v>7</v>
      </c>
      <c r="B52" s="60" t="s">
        <v>26</v>
      </c>
      <c r="C52" s="9"/>
      <c r="D52" s="10"/>
      <c r="E52" s="10"/>
      <c r="F52" s="10"/>
      <c r="G52" s="11"/>
      <c r="H52" s="9"/>
      <c r="I52" s="10"/>
      <c r="J52" s="10"/>
      <c r="K52" s="10"/>
      <c r="L52" s="11"/>
      <c r="M52" s="9"/>
      <c r="N52" s="10"/>
      <c r="O52" s="10"/>
      <c r="P52" s="10"/>
      <c r="Q52" s="11"/>
      <c r="R52" s="9"/>
      <c r="S52" s="10"/>
      <c r="T52" s="10"/>
      <c r="U52" s="10"/>
      <c r="V52" s="11"/>
      <c r="W52" s="9"/>
      <c r="X52" s="10"/>
      <c r="Y52" s="10"/>
      <c r="Z52" s="10"/>
      <c r="AA52" s="11"/>
      <c r="AB52" s="9"/>
      <c r="AC52" s="10"/>
      <c r="AD52" s="10"/>
      <c r="AE52" s="10"/>
      <c r="AF52" s="11"/>
      <c r="AG52" s="9"/>
      <c r="AH52" s="10"/>
      <c r="AI52" s="10"/>
      <c r="AJ52" s="10"/>
      <c r="AK52" s="11"/>
      <c r="AL52" s="9"/>
      <c r="AM52" s="10"/>
      <c r="AN52" s="10"/>
      <c r="AO52" s="10"/>
      <c r="AP52" s="11"/>
      <c r="AQ52" s="9"/>
      <c r="AR52" s="10"/>
      <c r="AS52" s="10"/>
      <c r="AT52" s="10"/>
      <c r="AU52" s="11"/>
      <c r="AV52" s="9"/>
      <c r="AW52" s="10"/>
      <c r="AX52" s="10"/>
      <c r="AY52" s="10"/>
      <c r="AZ52" s="11"/>
      <c r="BA52" s="9"/>
      <c r="BB52" s="10"/>
      <c r="BC52" s="10"/>
      <c r="BD52" s="10"/>
      <c r="BE52" s="11"/>
      <c r="BF52" s="9"/>
      <c r="BG52" s="10"/>
      <c r="BH52" s="10"/>
      <c r="BI52" s="10"/>
      <c r="BJ52" s="11"/>
      <c r="BK52" s="12"/>
      <c r="BO52" s="48"/>
    </row>
    <row r="53" spans="1:67" s="13" customFormat="1" x14ac:dyDescent="0.35">
      <c r="A53" s="54"/>
      <c r="B53" s="68" t="s">
        <v>101</v>
      </c>
      <c r="C53" s="9">
        <v>0</v>
      </c>
      <c r="D53" s="10">
        <v>1.0228520826451613</v>
      </c>
      <c r="E53" s="10">
        <v>0</v>
      </c>
      <c r="F53" s="10">
        <v>0</v>
      </c>
      <c r="G53" s="11">
        <v>0</v>
      </c>
      <c r="H53" s="9">
        <v>6.2411476199999996</v>
      </c>
      <c r="I53" s="10">
        <v>0.41044001000000002</v>
      </c>
      <c r="J53" s="10">
        <v>0</v>
      </c>
      <c r="K53" s="10">
        <v>0</v>
      </c>
      <c r="L53" s="11">
        <v>5.1025015399999996</v>
      </c>
      <c r="M53" s="9">
        <v>0</v>
      </c>
      <c r="N53" s="10">
        <v>0</v>
      </c>
      <c r="O53" s="10">
        <v>0</v>
      </c>
      <c r="P53" s="10">
        <v>0</v>
      </c>
      <c r="Q53" s="11">
        <v>0</v>
      </c>
      <c r="R53" s="9">
        <v>3.8156499500000001</v>
      </c>
      <c r="S53" s="10">
        <v>4.5999999999999999E-7</v>
      </c>
      <c r="T53" s="10">
        <v>0</v>
      </c>
      <c r="U53" s="10">
        <v>0</v>
      </c>
      <c r="V53" s="11">
        <v>0.31465731000000002</v>
      </c>
      <c r="W53" s="9">
        <v>0</v>
      </c>
      <c r="X53" s="10">
        <v>0</v>
      </c>
      <c r="Y53" s="10">
        <v>0</v>
      </c>
      <c r="Z53" s="10">
        <v>0</v>
      </c>
      <c r="AA53" s="11">
        <v>0</v>
      </c>
      <c r="AB53" s="9">
        <v>1.59773721</v>
      </c>
      <c r="AC53" s="10">
        <v>0.21523812</v>
      </c>
      <c r="AD53" s="10">
        <v>0</v>
      </c>
      <c r="AE53" s="10">
        <v>0</v>
      </c>
      <c r="AF53" s="11">
        <v>6.9681500487419363</v>
      </c>
      <c r="AG53" s="9">
        <v>0</v>
      </c>
      <c r="AH53" s="10">
        <v>0</v>
      </c>
      <c r="AI53" s="10">
        <v>0</v>
      </c>
      <c r="AJ53" s="10">
        <v>0</v>
      </c>
      <c r="AK53" s="11">
        <v>0</v>
      </c>
      <c r="AL53" s="9">
        <v>0.61886841999999997</v>
      </c>
      <c r="AM53" s="10">
        <v>2.9594999999999999E-3</v>
      </c>
      <c r="AN53" s="10">
        <v>0</v>
      </c>
      <c r="AO53" s="10">
        <v>0</v>
      </c>
      <c r="AP53" s="11">
        <v>0.20856285999999999</v>
      </c>
      <c r="AQ53" s="9">
        <v>0</v>
      </c>
      <c r="AR53" s="10">
        <v>0</v>
      </c>
      <c r="AS53" s="10">
        <v>0</v>
      </c>
      <c r="AT53" s="10">
        <v>0</v>
      </c>
      <c r="AU53" s="11">
        <v>0</v>
      </c>
      <c r="AV53" s="9">
        <v>30.60933545</v>
      </c>
      <c r="AW53" s="10">
        <v>5.7708974726129085</v>
      </c>
      <c r="AX53" s="10">
        <v>0</v>
      </c>
      <c r="AY53" s="10">
        <v>0</v>
      </c>
      <c r="AZ53" s="11">
        <v>86.693665370000005</v>
      </c>
      <c r="BA53" s="9">
        <v>0</v>
      </c>
      <c r="BB53" s="10">
        <v>0</v>
      </c>
      <c r="BC53" s="10">
        <v>0</v>
      </c>
      <c r="BD53" s="10">
        <v>0</v>
      </c>
      <c r="BE53" s="11">
        <v>0</v>
      </c>
      <c r="BF53" s="9">
        <v>16.864189150000001</v>
      </c>
      <c r="BG53" s="10">
        <v>6.2995247699999997</v>
      </c>
      <c r="BH53" s="10">
        <v>0</v>
      </c>
      <c r="BI53" s="10">
        <v>0</v>
      </c>
      <c r="BJ53" s="11">
        <v>35.076441019999997</v>
      </c>
      <c r="BK53" s="12">
        <f>SUM(C53:BJ53)</f>
        <v>207.83281836400005</v>
      </c>
      <c r="BO53" s="48"/>
    </row>
    <row r="54" spans="1:67" s="13" customFormat="1" x14ac:dyDescent="0.35">
      <c r="A54" s="54"/>
      <c r="B54" s="68"/>
      <c r="C54" s="9"/>
      <c r="D54" s="10"/>
      <c r="E54" s="10"/>
      <c r="F54" s="10"/>
      <c r="G54" s="11"/>
      <c r="H54" s="9"/>
      <c r="I54" s="10"/>
      <c r="J54" s="10"/>
      <c r="K54" s="10"/>
      <c r="L54" s="11"/>
      <c r="M54" s="9"/>
      <c r="N54" s="10"/>
      <c r="O54" s="10"/>
      <c r="P54" s="10"/>
      <c r="Q54" s="11"/>
      <c r="R54" s="9"/>
      <c r="S54" s="10"/>
      <c r="T54" s="10"/>
      <c r="U54" s="10"/>
      <c r="V54" s="11"/>
      <c r="W54" s="9"/>
      <c r="X54" s="10"/>
      <c r="Y54" s="10"/>
      <c r="Z54" s="10"/>
      <c r="AA54" s="11"/>
      <c r="AB54" s="9"/>
      <c r="AC54" s="10"/>
      <c r="AD54" s="10"/>
      <c r="AE54" s="10"/>
      <c r="AF54" s="11"/>
      <c r="AG54" s="9"/>
      <c r="AH54" s="10"/>
      <c r="AI54" s="10"/>
      <c r="AJ54" s="10"/>
      <c r="AK54" s="11"/>
      <c r="AL54" s="9"/>
      <c r="AM54" s="10"/>
      <c r="AN54" s="10"/>
      <c r="AO54" s="10"/>
      <c r="AP54" s="11"/>
      <c r="AQ54" s="9"/>
      <c r="AR54" s="10"/>
      <c r="AS54" s="10"/>
      <c r="AT54" s="10"/>
      <c r="AU54" s="11"/>
      <c r="AV54" s="9"/>
      <c r="AW54" s="10"/>
      <c r="AX54" s="10"/>
      <c r="AY54" s="10"/>
      <c r="AZ54" s="11"/>
      <c r="BA54" s="9"/>
      <c r="BB54" s="10"/>
      <c r="BC54" s="10"/>
      <c r="BD54" s="10"/>
      <c r="BE54" s="11"/>
      <c r="BF54" s="9"/>
      <c r="BG54" s="10"/>
      <c r="BH54" s="10"/>
      <c r="BI54" s="10"/>
      <c r="BJ54" s="11"/>
      <c r="BK54" s="12"/>
      <c r="BO54" s="48"/>
    </row>
    <row r="55" spans="1:67" s="18" customFormat="1" x14ac:dyDescent="0.35">
      <c r="A55" s="54"/>
      <c r="B55" s="60" t="s">
        <v>27</v>
      </c>
      <c r="C55" s="14">
        <f>SUM(C53:C54)</f>
        <v>0</v>
      </c>
      <c r="D55" s="14">
        <f t="shared" ref="D55:BK55" si="16">SUM(D53:D54)</f>
        <v>1.0228520826451613</v>
      </c>
      <c r="E55" s="14">
        <f t="shared" si="16"/>
        <v>0</v>
      </c>
      <c r="F55" s="14">
        <f t="shared" si="16"/>
        <v>0</v>
      </c>
      <c r="G55" s="14">
        <f t="shared" si="16"/>
        <v>0</v>
      </c>
      <c r="H55" s="14">
        <f t="shared" si="16"/>
        <v>6.2411476199999996</v>
      </c>
      <c r="I55" s="14">
        <f t="shared" si="16"/>
        <v>0.41044001000000002</v>
      </c>
      <c r="J55" s="14">
        <f t="shared" si="16"/>
        <v>0</v>
      </c>
      <c r="K55" s="14">
        <f t="shared" si="16"/>
        <v>0</v>
      </c>
      <c r="L55" s="14">
        <f t="shared" si="16"/>
        <v>5.1025015399999996</v>
      </c>
      <c r="M55" s="14">
        <f t="shared" si="16"/>
        <v>0</v>
      </c>
      <c r="N55" s="14">
        <f t="shared" si="16"/>
        <v>0</v>
      </c>
      <c r="O55" s="14">
        <f t="shared" si="16"/>
        <v>0</v>
      </c>
      <c r="P55" s="14">
        <f t="shared" si="16"/>
        <v>0</v>
      </c>
      <c r="Q55" s="14">
        <f t="shared" si="16"/>
        <v>0</v>
      </c>
      <c r="R55" s="14">
        <f t="shared" si="16"/>
        <v>3.8156499500000001</v>
      </c>
      <c r="S55" s="14">
        <f t="shared" si="16"/>
        <v>4.5999999999999999E-7</v>
      </c>
      <c r="T55" s="14">
        <f t="shared" si="16"/>
        <v>0</v>
      </c>
      <c r="U55" s="14">
        <f t="shared" si="16"/>
        <v>0</v>
      </c>
      <c r="V55" s="14">
        <f t="shared" si="16"/>
        <v>0.31465731000000002</v>
      </c>
      <c r="W55" s="14">
        <f t="shared" si="16"/>
        <v>0</v>
      </c>
      <c r="X55" s="14">
        <f t="shared" si="16"/>
        <v>0</v>
      </c>
      <c r="Y55" s="14">
        <f t="shared" si="16"/>
        <v>0</v>
      </c>
      <c r="Z55" s="14">
        <f t="shared" si="16"/>
        <v>0</v>
      </c>
      <c r="AA55" s="14">
        <f t="shared" si="16"/>
        <v>0</v>
      </c>
      <c r="AB55" s="14">
        <f t="shared" si="16"/>
        <v>1.59773721</v>
      </c>
      <c r="AC55" s="14">
        <f t="shared" si="16"/>
        <v>0.21523812</v>
      </c>
      <c r="AD55" s="14">
        <f t="shared" si="16"/>
        <v>0</v>
      </c>
      <c r="AE55" s="14">
        <f t="shared" si="16"/>
        <v>0</v>
      </c>
      <c r="AF55" s="14">
        <f t="shared" si="16"/>
        <v>6.9681500487419363</v>
      </c>
      <c r="AG55" s="14">
        <f t="shared" si="16"/>
        <v>0</v>
      </c>
      <c r="AH55" s="14">
        <f t="shared" si="16"/>
        <v>0</v>
      </c>
      <c r="AI55" s="14">
        <f t="shared" si="16"/>
        <v>0</v>
      </c>
      <c r="AJ55" s="14">
        <f t="shared" si="16"/>
        <v>0</v>
      </c>
      <c r="AK55" s="14">
        <f t="shared" si="16"/>
        <v>0</v>
      </c>
      <c r="AL55" s="14">
        <f t="shared" si="16"/>
        <v>0.61886841999999997</v>
      </c>
      <c r="AM55" s="14">
        <f t="shared" si="16"/>
        <v>2.9594999999999999E-3</v>
      </c>
      <c r="AN55" s="14">
        <f t="shared" si="16"/>
        <v>0</v>
      </c>
      <c r="AO55" s="14">
        <f t="shared" si="16"/>
        <v>0</v>
      </c>
      <c r="AP55" s="14">
        <f t="shared" si="16"/>
        <v>0.20856285999999999</v>
      </c>
      <c r="AQ55" s="14">
        <f t="shared" si="16"/>
        <v>0</v>
      </c>
      <c r="AR55" s="14">
        <f t="shared" si="16"/>
        <v>0</v>
      </c>
      <c r="AS55" s="14">
        <f t="shared" si="16"/>
        <v>0</v>
      </c>
      <c r="AT55" s="14">
        <f t="shared" si="16"/>
        <v>0</v>
      </c>
      <c r="AU55" s="14">
        <f t="shared" si="16"/>
        <v>0</v>
      </c>
      <c r="AV55" s="14">
        <f t="shared" si="16"/>
        <v>30.60933545</v>
      </c>
      <c r="AW55" s="14">
        <f t="shared" si="16"/>
        <v>5.7708974726129085</v>
      </c>
      <c r="AX55" s="14">
        <f t="shared" si="16"/>
        <v>0</v>
      </c>
      <c r="AY55" s="14">
        <f t="shared" si="16"/>
        <v>0</v>
      </c>
      <c r="AZ55" s="14">
        <f t="shared" si="16"/>
        <v>86.693665370000005</v>
      </c>
      <c r="BA55" s="14">
        <f t="shared" si="16"/>
        <v>0</v>
      </c>
      <c r="BB55" s="14">
        <f t="shared" si="16"/>
        <v>0</v>
      </c>
      <c r="BC55" s="14">
        <f t="shared" si="16"/>
        <v>0</v>
      </c>
      <c r="BD55" s="14">
        <f t="shared" si="16"/>
        <v>0</v>
      </c>
      <c r="BE55" s="14">
        <f t="shared" si="16"/>
        <v>0</v>
      </c>
      <c r="BF55" s="14">
        <f t="shared" si="16"/>
        <v>16.864189150000001</v>
      </c>
      <c r="BG55" s="14">
        <f t="shared" si="16"/>
        <v>6.2995247699999997</v>
      </c>
      <c r="BH55" s="14">
        <f t="shared" si="16"/>
        <v>0</v>
      </c>
      <c r="BI55" s="14">
        <f t="shared" si="16"/>
        <v>0</v>
      </c>
      <c r="BJ55" s="14">
        <f t="shared" si="16"/>
        <v>35.076441019999997</v>
      </c>
      <c r="BK55" s="17">
        <f t="shared" si="16"/>
        <v>207.83281836400005</v>
      </c>
      <c r="BO55" s="50"/>
    </row>
    <row r="56" spans="1:67" ht="15" customHeight="1" x14ac:dyDescent="0.35">
      <c r="B56" s="61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2"/>
      <c r="BE56" s="62"/>
      <c r="BF56" s="62"/>
      <c r="BG56" s="62"/>
      <c r="BH56" s="62"/>
      <c r="BI56" s="62"/>
      <c r="BJ56" s="62"/>
      <c r="BK56" s="63"/>
    </row>
    <row r="57" spans="1:67" s="13" customFormat="1" x14ac:dyDescent="0.35">
      <c r="A57" s="54" t="s">
        <v>38</v>
      </c>
      <c r="B57" s="8" t="s">
        <v>39</v>
      </c>
      <c r="C57" s="19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1"/>
      <c r="BO57" s="48"/>
    </row>
    <row r="58" spans="1:67" s="13" customFormat="1" x14ac:dyDescent="0.35">
      <c r="A58" s="54" t="s">
        <v>7</v>
      </c>
      <c r="B58" s="69" t="s">
        <v>40</v>
      </c>
      <c r="C58" s="19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1"/>
      <c r="BO58" s="48"/>
    </row>
    <row r="59" spans="1:67" s="13" customFormat="1" x14ac:dyDescent="0.35">
      <c r="A59" s="54"/>
      <c r="B59" s="59"/>
      <c r="C59" s="9"/>
      <c r="D59" s="10"/>
      <c r="E59" s="10"/>
      <c r="F59" s="10"/>
      <c r="G59" s="11"/>
      <c r="H59" s="9"/>
      <c r="I59" s="10"/>
      <c r="J59" s="10"/>
      <c r="K59" s="10"/>
      <c r="L59" s="11"/>
      <c r="M59" s="9"/>
      <c r="N59" s="10"/>
      <c r="O59" s="10"/>
      <c r="P59" s="10"/>
      <c r="Q59" s="11"/>
      <c r="R59" s="9"/>
      <c r="S59" s="10"/>
      <c r="T59" s="10"/>
      <c r="U59" s="10"/>
      <c r="V59" s="11"/>
      <c r="W59" s="9"/>
      <c r="X59" s="10"/>
      <c r="Y59" s="10"/>
      <c r="Z59" s="10"/>
      <c r="AA59" s="11"/>
      <c r="AB59" s="9"/>
      <c r="AC59" s="10"/>
      <c r="AD59" s="10"/>
      <c r="AE59" s="10"/>
      <c r="AF59" s="11"/>
      <c r="AG59" s="9"/>
      <c r="AH59" s="10"/>
      <c r="AI59" s="10"/>
      <c r="AJ59" s="10"/>
      <c r="AK59" s="11"/>
      <c r="AL59" s="9"/>
      <c r="AM59" s="10"/>
      <c r="AN59" s="10"/>
      <c r="AO59" s="10"/>
      <c r="AP59" s="11"/>
      <c r="AQ59" s="9"/>
      <c r="AR59" s="10"/>
      <c r="AS59" s="10"/>
      <c r="AT59" s="10"/>
      <c r="AU59" s="11"/>
      <c r="AV59" s="9"/>
      <c r="AW59" s="10"/>
      <c r="AX59" s="10"/>
      <c r="AY59" s="10"/>
      <c r="AZ59" s="11"/>
      <c r="BA59" s="9"/>
      <c r="BB59" s="10"/>
      <c r="BC59" s="10"/>
      <c r="BD59" s="10"/>
      <c r="BE59" s="11"/>
      <c r="BF59" s="9"/>
      <c r="BG59" s="10"/>
      <c r="BH59" s="10"/>
      <c r="BI59" s="10"/>
      <c r="BJ59" s="11"/>
      <c r="BK59" s="12">
        <f>SUM(C59:BJ59)</f>
        <v>0</v>
      </c>
      <c r="BO59" s="48"/>
    </row>
    <row r="60" spans="1:67" s="18" customFormat="1" x14ac:dyDescent="0.35">
      <c r="A60" s="54"/>
      <c r="B60" s="60" t="s">
        <v>9</v>
      </c>
      <c r="C60" s="14">
        <f>SUM(C59)</f>
        <v>0</v>
      </c>
      <c r="D60" s="14">
        <f t="shared" ref="D60:BJ60" si="17">SUM(D59)</f>
        <v>0</v>
      </c>
      <c r="E60" s="14">
        <f t="shared" si="17"/>
        <v>0</v>
      </c>
      <c r="F60" s="14">
        <f t="shared" si="17"/>
        <v>0</v>
      </c>
      <c r="G60" s="14">
        <f t="shared" si="17"/>
        <v>0</v>
      </c>
      <c r="H60" s="14">
        <f t="shared" si="17"/>
        <v>0</v>
      </c>
      <c r="I60" s="14">
        <f t="shared" si="17"/>
        <v>0</v>
      </c>
      <c r="J60" s="14">
        <f t="shared" si="17"/>
        <v>0</v>
      </c>
      <c r="K60" s="14">
        <f t="shared" si="17"/>
        <v>0</v>
      </c>
      <c r="L60" s="14">
        <f t="shared" si="17"/>
        <v>0</v>
      </c>
      <c r="M60" s="14">
        <f t="shared" si="17"/>
        <v>0</v>
      </c>
      <c r="N60" s="14">
        <f t="shared" si="17"/>
        <v>0</v>
      </c>
      <c r="O60" s="14">
        <f t="shared" si="17"/>
        <v>0</v>
      </c>
      <c r="P60" s="14">
        <f t="shared" si="17"/>
        <v>0</v>
      </c>
      <c r="Q60" s="14">
        <f t="shared" si="17"/>
        <v>0</v>
      </c>
      <c r="R60" s="14">
        <f t="shared" si="17"/>
        <v>0</v>
      </c>
      <c r="S60" s="14">
        <f t="shared" si="17"/>
        <v>0</v>
      </c>
      <c r="T60" s="14">
        <f t="shared" si="17"/>
        <v>0</v>
      </c>
      <c r="U60" s="14">
        <f t="shared" si="17"/>
        <v>0</v>
      </c>
      <c r="V60" s="14">
        <f t="shared" si="17"/>
        <v>0</v>
      </c>
      <c r="W60" s="14">
        <f t="shared" si="17"/>
        <v>0</v>
      </c>
      <c r="X60" s="14">
        <f t="shared" si="17"/>
        <v>0</v>
      </c>
      <c r="Y60" s="14">
        <f t="shared" si="17"/>
        <v>0</v>
      </c>
      <c r="Z60" s="14">
        <f t="shared" si="17"/>
        <v>0</v>
      </c>
      <c r="AA60" s="14">
        <f t="shared" si="17"/>
        <v>0</v>
      </c>
      <c r="AB60" s="14">
        <f t="shared" si="17"/>
        <v>0</v>
      </c>
      <c r="AC60" s="14">
        <f t="shared" si="17"/>
        <v>0</v>
      </c>
      <c r="AD60" s="14">
        <f t="shared" si="17"/>
        <v>0</v>
      </c>
      <c r="AE60" s="14">
        <f t="shared" si="17"/>
        <v>0</v>
      </c>
      <c r="AF60" s="14">
        <f t="shared" si="17"/>
        <v>0</v>
      </c>
      <c r="AG60" s="14">
        <f t="shared" si="17"/>
        <v>0</v>
      </c>
      <c r="AH60" s="14">
        <f t="shared" si="17"/>
        <v>0</v>
      </c>
      <c r="AI60" s="14">
        <f t="shared" si="17"/>
        <v>0</v>
      </c>
      <c r="AJ60" s="14">
        <f t="shared" si="17"/>
        <v>0</v>
      </c>
      <c r="AK60" s="14">
        <f t="shared" si="17"/>
        <v>0</v>
      </c>
      <c r="AL60" s="14">
        <f t="shared" si="17"/>
        <v>0</v>
      </c>
      <c r="AM60" s="14">
        <f t="shared" si="17"/>
        <v>0</v>
      </c>
      <c r="AN60" s="14">
        <f t="shared" si="17"/>
        <v>0</v>
      </c>
      <c r="AO60" s="14">
        <f t="shared" si="17"/>
        <v>0</v>
      </c>
      <c r="AP60" s="14">
        <f t="shared" si="17"/>
        <v>0</v>
      </c>
      <c r="AQ60" s="14">
        <f t="shared" si="17"/>
        <v>0</v>
      </c>
      <c r="AR60" s="14">
        <f t="shared" si="17"/>
        <v>0</v>
      </c>
      <c r="AS60" s="14">
        <f t="shared" si="17"/>
        <v>0</v>
      </c>
      <c r="AT60" s="14">
        <f t="shared" si="17"/>
        <v>0</v>
      </c>
      <c r="AU60" s="14">
        <f t="shared" si="17"/>
        <v>0</v>
      </c>
      <c r="AV60" s="14">
        <f t="shared" si="17"/>
        <v>0</v>
      </c>
      <c r="AW60" s="14">
        <f t="shared" si="17"/>
        <v>0</v>
      </c>
      <c r="AX60" s="14">
        <f t="shared" si="17"/>
        <v>0</v>
      </c>
      <c r="AY60" s="14">
        <f t="shared" si="17"/>
        <v>0</v>
      </c>
      <c r="AZ60" s="14">
        <f t="shared" si="17"/>
        <v>0</v>
      </c>
      <c r="BA60" s="14">
        <f t="shared" si="17"/>
        <v>0</v>
      </c>
      <c r="BB60" s="14">
        <f t="shared" si="17"/>
        <v>0</v>
      </c>
      <c r="BC60" s="14">
        <f t="shared" si="17"/>
        <v>0</v>
      </c>
      <c r="BD60" s="14">
        <f t="shared" si="17"/>
        <v>0</v>
      </c>
      <c r="BE60" s="14">
        <f t="shared" si="17"/>
        <v>0</v>
      </c>
      <c r="BF60" s="14">
        <f t="shared" si="17"/>
        <v>0</v>
      </c>
      <c r="BG60" s="14">
        <f t="shared" si="17"/>
        <v>0</v>
      </c>
      <c r="BH60" s="14">
        <f t="shared" si="17"/>
        <v>0</v>
      </c>
      <c r="BI60" s="14">
        <f t="shared" si="17"/>
        <v>0</v>
      </c>
      <c r="BJ60" s="14">
        <f t="shared" si="17"/>
        <v>0</v>
      </c>
      <c r="BK60" s="17">
        <f>SUM(BK59)</f>
        <v>0</v>
      </c>
      <c r="BO60" s="50"/>
    </row>
    <row r="61" spans="1:67" s="13" customFormat="1" x14ac:dyDescent="0.35">
      <c r="A61" s="54" t="s">
        <v>10</v>
      </c>
      <c r="B61" s="64" t="s">
        <v>41</v>
      </c>
      <c r="C61" s="19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1"/>
      <c r="BO61" s="48"/>
    </row>
    <row r="62" spans="1:67" s="13" customFormat="1" x14ac:dyDescent="0.35">
      <c r="A62" s="54"/>
      <c r="B62" s="59"/>
      <c r="C62" s="9"/>
      <c r="D62" s="10"/>
      <c r="E62" s="10"/>
      <c r="F62" s="10"/>
      <c r="G62" s="11"/>
      <c r="H62" s="9"/>
      <c r="I62" s="10"/>
      <c r="J62" s="10"/>
      <c r="K62" s="10"/>
      <c r="L62" s="11"/>
      <c r="M62" s="9"/>
      <c r="N62" s="10"/>
      <c r="O62" s="10"/>
      <c r="P62" s="10"/>
      <c r="Q62" s="11"/>
      <c r="R62" s="9"/>
      <c r="S62" s="10"/>
      <c r="T62" s="10"/>
      <c r="U62" s="10"/>
      <c r="V62" s="11"/>
      <c r="W62" s="9"/>
      <c r="X62" s="10"/>
      <c r="Y62" s="10"/>
      <c r="Z62" s="10"/>
      <c r="AA62" s="11"/>
      <c r="AB62" s="9"/>
      <c r="AC62" s="10"/>
      <c r="AD62" s="10"/>
      <c r="AE62" s="10"/>
      <c r="AF62" s="11"/>
      <c r="AG62" s="9"/>
      <c r="AH62" s="10"/>
      <c r="AI62" s="10"/>
      <c r="AJ62" s="10"/>
      <c r="AK62" s="11"/>
      <c r="AL62" s="9"/>
      <c r="AM62" s="10"/>
      <c r="AN62" s="10"/>
      <c r="AO62" s="10"/>
      <c r="AP62" s="11"/>
      <c r="AQ62" s="9"/>
      <c r="AR62" s="10"/>
      <c r="AS62" s="10"/>
      <c r="AT62" s="10"/>
      <c r="AU62" s="11"/>
      <c r="AV62" s="9"/>
      <c r="AW62" s="10"/>
      <c r="AX62" s="10"/>
      <c r="AY62" s="10"/>
      <c r="AZ62" s="11"/>
      <c r="BA62" s="9"/>
      <c r="BB62" s="10"/>
      <c r="BC62" s="10"/>
      <c r="BD62" s="10"/>
      <c r="BE62" s="11"/>
      <c r="BF62" s="9"/>
      <c r="BG62" s="10"/>
      <c r="BH62" s="10"/>
      <c r="BI62" s="10"/>
      <c r="BJ62" s="11"/>
      <c r="BK62" s="12">
        <f t="shared" ref="BK62" si="18">SUM(C62:BJ62)</f>
        <v>0</v>
      </c>
      <c r="BO62" s="48"/>
    </row>
    <row r="63" spans="1:67" s="18" customFormat="1" x14ac:dyDescent="0.35">
      <c r="A63" s="54"/>
      <c r="B63" s="60" t="s">
        <v>12</v>
      </c>
      <c r="C63" s="14">
        <f t="shared" ref="C63:AH63" si="19">SUM(C62:C62)</f>
        <v>0</v>
      </c>
      <c r="D63" s="15">
        <f t="shared" si="19"/>
        <v>0</v>
      </c>
      <c r="E63" s="15">
        <f t="shared" si="19"/>
        <v>0</v>
      </c>
      <c r="F63" s="15">
        <f t="shared" si="19"/>
        <v>0</v>
      </c>
      <c r="G63" s="16">
        <f t="shared" si="19"/>
        <v>0</v>
      </c>
      <c r="H63" s="14">
        <f t="shared" si="19"/>
        <v>0</v>
      </c>
      <c r="I63" s="15">
        <f t="shared" si="19"/>
        <v>0</v>
      </c>
      <c r="J63" s="15">
        <f t="shared" si="19"/>
        <v>0</v>
      </c>
      <c r="K63" s="15">
        <f t="shared" si="19"/>
        <v>0</v>
      </c>
      <c r="L63" s="16">
        <f t="shared" si="19"/>
        <v>0</v>
      </c>
      <c r="M63" s="14">
        <f t="shared" si="19"/>
        <v>0</v>
      </c>
      <c r="N63" s="15">
        <f t="shared" si="19"/>
        <v>0</v>
      </c>
      <c r="O63" s="15">
        <f t="shared" si="19"/>
        <v>0</v>
      </c>
      <c r="P63" s="15">
        <f t="shared" si="19"/>
        <v>0</v>
      </c>
      <c r="Q63" s="16">
        <f t="shared" si="19"/>
        <v>0</v>
      </c>
      <c r="R63" s="14">
        <f t="shared" si="19"/>
        <v>0</v>
      </c>
      <c r="S63" s="15">
        <f t="shared" si="19"/>
        <v>0</v>
      </c>
      <c r="T63" s="15">
        <f t="shared" si="19"/>
        <v>0</v>
      </c>
      <c r="U63" s="15">
        <f t="shared" si="19"/>
        <v>0</v>
      </c>
      <c r="V63" s="16">
        <f t="shared" si="19"/>
        <v>0</v>
      </c>
      <c r="W63" s="14">
        <f t="shared" si="19"/>
        <v>0</v>
      </c>
      <c r="X63" s="15">
        <f t="shared" si="19"/>
        <v>0</v>
      </c>
      <c r="Y63" s="15">
        <f t="shared" si="19"/>
        <v>0</v>
      </c>
      <c r="Z63" s="15">
        <f t="shared" si="19"/>
        <v>0</v>
      </c>
      <c r="AA63" s="16">
        <f t="shared" si="19"/>
        <v>0</v>
      </c>
      <c r="AB63" s="14">
        <f t="shared" si="19"/>
        <v>0</v>
      </c>
      <c r="AC63" s="15">
        <f t="shared" si="19"/>
        <v>0</v>
      </c>
      <c r="AD63" s="15">
        <f t="shared" si="19"/>
        <v>0</v>
      </c>
      <c r="AE63" s="15">
        <f t="shared" si="19"/>
        <v>0</v>
      </c>
      <c r="AF63" s="16">
        <f t="shared" si="19"/>
        <v>0</v>
      </c>
      <c r="AG63" s="14">
        <f t="shared" si="19"/>
        <v>0</v>
      </c>
      <c r="AH63" s="15">
        <f t="shared" si="19"/>
        <v>0</v>
      </c>
      <c r="AI63" s="15">
        <f t="shared" ref="AI63:BK63" si="20">SUM(AI62:AI62)</f>
        <v>0</v>
      </c>
      <c r="AJ63" s="15">
        <f t="shared" si="20"/>
        <v>0</v>
      </c>
      <c r="AK63" s="16">
        <f t="shared" si="20"/>
        <v>0</v>
      </c>
      <c r="AL63" s="14">
        <f t="shared" si="20"/>
        <v>0</v>
      </c>
      <c r="AM63" s="15">
        <f t="shared" si="20"/>
        <v>0</v>
      </c>
      <c r="AN63" s="15">
        <f t="shared" si="20"/>
        <v>0</v>
      </c>
      <c r="AO63" s="15">
        <f t="shared" si="20"/>
        <v>0</v>
      </c>
      <c r="AP63" s="16">
        <f t="shared" si="20"/>
        <v>0</v>
      </c>
      <c r="AQ63" s="14">
        <f t="shared" si="20"/>
        <v>0</v>
      </c>
      <c r="AR63" s="15">
        <f t="shared" si="20"/>
        <v>0</v>
      </c>
      <c r="AS63" s="15">
        <f t="shared" si="20"/>
        <v>0</v>
      </c>
      <c r="AT63" s="15">
        <f t="shared" si="20"/>
        <v>0</v>
      </c>
      <c r="AU63" s="16">
        <f t="shared" si="20"/>
        <v>0</v>
      </c>
      <c r="AV63" s="14">
        <f t="shared" si="20"/>
        <v>0</v>
      </c>
      <c r="AW63" s="15">
        <f t="shared" si="20"/>
        <v>0</v>
      </c>
      <c r="AX63" s="15">
        <f t="shared" si="20"/>
        <v>0</v>
      </c>
      <c r="AY63" s="15">
        <f t="shared" si="20"/>
        <v>0</v>
      </c>
      <c r="AZ63" s="16">
        <f t="shared" si="20"/>
        <v>0</v>
      </c>
      <c r="BA63" s="14">
        <f t="shared" si="20"/>
        <v>0</v>
      </c>
      <c r="BB63" s="15">
        <f t="shared" si="20"/>
        <v>0</v>
      </c>
      <c r="BC63" s="15">
        <f t="shared" si="20"/>
        <v>0</v>
      </c>
      <c r="BD63" s="15">
        <f t="shared" si="20"/>
        <v>0</v>
      </c>
      <c r="BE63" s="16">
        <f t="shared" si="20"/>
        <v>0</v>
      </c>
      <c r="BF63" s="14">
        <f t="shared" si="20"/>
        <v>0</v>
      </c>
      <c r="BG63" s="15">
        <f t="shared" si="20"/>
        <v>0</v>
      </c>
      <c r="BH63" s="15">
        <f t="shared" si="20"/>
        <v>0</v>
      </c>
      <c r="BI63" s="15">
        <f t="shared" si="20"/>
        <v>0</v>
      </c>
      <c r="BJ63" s="16">
        <f t="shared" si="20"/>
        <v>0</v>
      </c>
      <c r="BK63" s="16">
        <f t="shared" si="20"/>
        <v>0</v>
      </c>
      <c r="BO63" s="50"/>
    </row>
    <row r="64" spans="1:67" s="18" customFormat="1" x14ac:dyDescent="0.35">
      <c r="A64" s="54"/>
      <c r="B64" s="70" t="s">
        <v>23</v>
      </c>
      <c r="C64" s="14">
        <f t="shared" ref="C64:AH64" si="21">C63+C60</f>
        <v>0</v>
      </c>
      <c r="D64" s="15">
        <f t="shared" si="21"/>
        <v>0</v>
      </c>
      <c r="E64" s="15">
        <f t="shared" si="21"/>
        <v>0</v>
      </c>
      <c r="F64" s="15">
        <f t="shared" si="21"/>
        <v>0</v>
      </c>
      <c r="G64" s="16">
        <f t="shared" si="21"/>
        <v>0</v>
      </c>
      <c r="H64" s="14">
        <f t="shared" si="21"/>
        <v>0</v>
      </c>
      <c r="I64" s="15">
        <f t="shared" si="21"/>
        <v>0</v>
      </c>
      <c r="J64" s="15">
        <f t="shared" si="21"/>
        <v>0</v>
      </c>
      <c r="K64" s="15">
        <f t="shared" si="21"/>
        <v>0</v>
      </c>
      <c r="L64" s="16">
        <f t="shared" si="21"/>
        <v>0</v>
      </c>
      <c r="M64" s="14">
        <f t="shared" si="21"/>
        <v>0</v>
      </c>
      <c r="N64" s="15">
        <f t="shared" si="21"/>
        <v>0</v>
      </c>
      <c r="O64" s="15">
        <f t="shared" si="21"/>
        <v>0</v>
      </c>
      <c r="P64" s="15">
        <f t="shared" si="21"/>
        <v>0</v>
      </c>
      <c r="Q64" s="16">
        <f t="shared" si="21"/>
        <v>0</v>
      </c>
      <c r="R64" s="14">
        <f t="shared" si="21"/>
        <v>0</v>
      </c>
      <c r="S64" s="15">
        <f t="shared" si="21"/>
        <v>0</v>
      </c>
      <c r="T64" s="15">
        <f t="shared" si="21"/>
        <v>0</v>
      </c>
      <c r="U64" s="15">
        <f t="shared" si="21"/>
        <v>0</v>
      </c>
      <c r="V64" s="16">
        <f t="shared" si="21"/>
        <v>0</v>
      </c>
      <c r="W64" s="14">
        <f t="shared" si="21"/>
        <v>0</v>
      </c>
      <c r="X64" s="15">
        <f t="shared" si="21"/>
        <v>0</v>
      </c>
      <c r="Y64" s="15">
        <f t="shared" si="21"/>
        <v>0</v>
      </c>
      <c r="Z64" s="15">
        <f t="shared" si="21"/>
        <v>0</v>
      </c>
      <c r="AA64" s="16">
        <f t="shared" si="21"/>
        <v>0</v>
      </c>
      <c r="AB64" s="14">
        <f t="shared" si="21"/>
        <v>0</v>
      </c>
      <c r="AC64" s="15">
        <f t="shared" si="21"/>
        <v>0</v>
      </c>
      <c r="AD64" s="15">
        <f t="shared" si="21"/>
        <v>0</v>
      </c>
      <c r="AE64" s="15">
        <f t="shared" si="21"/>
        <v>0</v>
      </c>
      <c r="AF64" s="16">
        <f t="shared" si="21"/>
        <v>0</v>
      </c>
      <c r="AG64" s="14">
        <f t="shared" si="21"/>
        <v>0</v>
      </c>
      <c r="AH64" s="15">
        <f t="shared" si="21"/>
        <v>0</v>
      </c>
      <c r="AI64" s="15">
        <f t="shared" ref="AI64:BK64" si="22">AI63+AI60</f>
        <v>0</v>
      </c>
      <c r="AJ64" s="15">
        <f t="shared" si="22"/>
        <v>0</v>
      </c>
      <c r="AK64" s="16">
        <f t="shared" si="22"/>
        <v>0</v>
      </c>
      <c r="AL64" s="14">
        <f t="shared" si="22"/>
        <v>0</v>
      </c>
      <c r="AM64" s="15">
        <f t="shared" si="22"/>
        <v>0</v>
      </c>
      <c r="AN64" s="15">
        <f t="shared" si="22"/>
        <v>0</v>
      </c>
      <c r="AO64" s="15">
        <f t="shared" si="22"/>
        <v>0</v>
      </c>
      <c r="AP64" s="16">
        <f t="shared" si="22"/>
        <v>0</v>
      </c>
      <c r="AQ64" s="14">
        <f t="shared" si="22"/>
        <v>0</v>
      </c>
      <c r="AR64" s="15">
        <f t="shared" si="22"/>
        <v>0</v>
      </c>
      <c r="AS64" s="15">
        <f t="shared" si="22"/>
        <v>0</v>
      </c>
      <c r="AT64" s="15">
        <f t="shared" si="22"/>
        <v>0</v>
      </c>
      <c r="AU64" s="16">
        <f t="shared" si="22"/>
        <v>0</v>
      </c>
      <c r="AV64" s="14">
        <f t="shared" si="22"/>
        <v>0</v>
      </c>
      <c r="AW64" s="15">
        <f t="shared" si="22"/>
        <v>0</v>
      </c>
      <c r="AX64" s="15">
        <f t="shared" si="22"/>
        <v>0</v>
      </c>
      <c r="AY64" s="15">
        <f t="shared" si="22"/>
        <v>0</v>
      </c>
      <c r="AZ64" s="16">
        <f t="shared" si="22"/>
        <v>0</v>
      </c>
      <c r="BA64" s="14">
        <f t="shared" si="22"/>
        <v>0</v>
      </c>
      <c r="BB64" s="15">
        <f t="shared" si="22"/>
        <v>0</v>
      </c>
      <c r="BC64" s="15">
        <f t="shared" si="22"/>
        <v>0</v>
      </c>
      <c r="BD64" s="15">
        <f t="shared" si="22"/>
        <v>0</v>
      </c>
      <c r="BE64" s="16">
        <f t="shared" si="22"/>
        <v>0</v>
      </c>
      <c r="BF64" s="14">
        <f t="shared" si="22"/>
        <v>0</v>
      </c>
      <c r="BG64" s="15">
        <f t="shared" si="22"/>
        <v>0</v>
      </c>
      <c r="BH64" s="15">
        <f t="shared" si="22"/>
        <v>0</v>
      </c>
      <c r="BI64" s="15">
        <f t="shared" si="22"/>
        <v>0</v>
      </c>
      <c r="BJ64" s="16">
        <f t="shared" si="22"/>
        <v>0</v>
      </c>
      <c r="BK64" s="16">
        <f t="shared" si="22"/>
        <v>0</v>
      </c>
      <c r="BL64" s="28"/>
      <c r="BO64" s="50"/>
    </row>
    <row r="65" spans="1:67" s="13" customFormat="1" x14ac:dyDescent="0.35">
      <c r="A65" s="54"/>
      <c r="B65" s="70"/>
      <c r="C65" s="19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1"/>
      <c r="BO65" s="48"/>
    </row>
    <row r="66" spans="1:67" s="13" customFormat="1" x14ac:dyDescent="0.35">
      <c r="A66" s="54" t="s">
        <v>42</v>
      </c>
      <c r="B66" s="8" t="s">
        <v>43</v>
      </c>
      <c r="C66" s="19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1"/>
      <c r="BO66" s="48"/>
    </row>
    <row r="67" spans="1:67" s="13" customFormat="1" x14ac:dyDescent="0.35">
      <c r="A67" s="54" t="s">
        <v>7</v>
      </c>
      <c r="B67" s="69" t="s">
        <v>44</v>
      </c>
      <c r="C67" s="19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1"/>
      <c r="BO67" s="48"/>
    </row>
    <row r="68" spans="1:67" s="26" customFormat="1" x14ac:dyDescent="0.35">
      <c r="A68" s="55"/>
      <c r="B68" s="68" t="s">
        <v>33</v>
      </c>
      <c r="C68" s="23">
        <v>0</v>
      </c>
      <c r="D68" s="24">
        <v>0</v>
      </c>
      <c r="E68" s="24">
        <v>0</v>
      </c>
      <c r="F68" s="24">
        <v>0</v>
      </c>
      <c r="G68" s="25">
        <v>0</v>
      </c>
      <c r="H68" s="23">
        <v>0</v>
      </c>
      <c r="I68" s="24">
        <v>0</v>
      </c>
      <c r="J68" s="24">
        <v>0</v>
      </c>
      <c r="K68" s="24">
        <v>0</v>
      </c>
      <c r="L68" s="25">
        <v>0</v>
      </c>
      <c r="M68" s="23">
        <v>0</v>
      </c>
      <c r="N68" s="24">
        <v>0</v>
      </c>
      <c r="O68" s="24">
        <v>0</v>
      </c>
      <c r="P68" s="24">
        <v>0</v>
      </c>
      <c r="Q68" s="25">
        <v>0</v>
      </c>
      <c r="R68" s="23">
        <v>0</v>
      </c>
      <c r="S68" s="24">
        <v>0</v>
      </c>
      <c r="T68" s="24">
        <v>0</v>
      </c>
      <c r="U68" s="24">
        <v>0</v>
      </c>
      <c r="V68" s="25">
        <v>0</v>
      </c>
      <c r="W68" s="23">
        <v>0</v>
      </c>
      <c r="X68" s="24">
        <v>0</v>
      </c>
      <c r="Y68" s="24">
        <v>0</v>
      </c>
      <c r="Z68" s="24">
        <v>0</v>
      </c>
      <c r="AA68" s="25">
        <v>0</v>
      </c>
      <c r="AB68" s="23">
        <v>0</v>
      </c>
      <c r="AC68" s="24">
        <v>0</v>
      </c>
      <c r="AD68" s="24">
        <v>0</v>
      </c>
      <c r="AE68" s="24">
        <v>0</v>
      </c>
      <c r="AF68" s="25">
        <v>0</v>
      </c>
      <c r="AG68" s="23">
        <v>0</v>
      </c>
      <c r="AH68" s="24">
        <v>0</v>
      </c>
      <c r="AI68" s="24">
        <v>0</v>
      </c>
      <c r="AJ68" s="24">
        <v>0</v>
      </c>
      <c r="AK68" s="25">
        <v>0</v>
      </c>
      <c r="AL68" s="23">
        <v>0</v>
      </c>
      <c r="AM68" s="24">
        <v>0</v>
      </c>
      <c r="AN68" s="24">
        <v>0</v>
      </c>
      <c r="AO68" s="24">
        <v>0</v>
      </c>
      <c r="AP68" s="25">
        <v>0</v>
      </c>
      <c r="AQ68" s="23">
        <v>0</v>
      </c>
      <c r="AR68" s="24">
        <v>0</v>
      </c>
      <c r="AS68" s="24">
        <v>0</v>
      </c>
      <c r="AT68" s="24">
        <v>0</v>
      </c>
      <c r="AU68" s="25">
        <v>0</v>
      </c>
      <c r="AV68" s="23">
        <v>0</v>
      </c>
      <c r="AW68" s="24">
        <v>0</v>
      </c>
      <c r="AX68" s="24">
        <v>0</v>
      </c>
      <c r="AY68" s="24">
        <v>0</v>
      </c>
      <c r="AZ68" s="25">
        <v>0</v>
      </c>
      <c r="BA68" s="23">
        <v>0</v>
      </c>
      <c r="BB68" s="24">
        <v>0</v>
      </c>
      <c r="BC68" s="24">
        <v>0</v>
      </c>
      <c r="BD68" s="24">
        <v>0</v>
      </c>
      <c r="BE68" s="25">
        <v>0</v>
      </c>
      <c r="BF68" s="23">
        <v>0</v>
      </c>
      <c r="BG68" s="24">
        <v>0</v>
      </c>
      <c r="BH68" s="24">
        <v>0</v>
      </c>
      <c r="BI68" s="24">
        <v>0</v>
      </c>
      <c r="BJ68" s="25">
        <v>0</v>
      </c>
      <c r="BK68" s="71">
        <v>0</v>
      </c>
      <c r="BO68" s="48"/>
    </row>
    <row r="69" spans="1:67" s="18" customFormat="1" x14ac:dyDescent="0.35">
      <c r="A69" s="54"/>
      <c r="B69" s="70" t="s">
        <v>27</v>
      </c>
      <c r="C69" s="14">
        <v>0</v>
      </c>
      <c r="D69" s="15">
        <v>0</v>
      </c>
      <c r="E69" s="15">
        <v>0</v>
      </c>
      <c r="F69" s="15">
        <v>0</v>
      </c>
      <c r="G69" s="16">
        <v>0</v>
      </c>
      <c r="H69" s="14">
        <v>0</v>
      </c>
      <c r="I69" s="15">
        <v>0</v>
      </c>
      <c r="J69" s="15">
        <v>0</v>
      </c>
      <c r="K69" s="15">
        <v>0</v>
      </c>
      <c r="L69" s="16">
        <v>0</v>
      </c>
      <c r="M69" s="14">
        <v>0</v>
      </c>
      <c r="N69" s="15">
        <v>0</v>
      </c>
      <c r="O69" s="15">
        <v>0</v>
      </c>
      <c r="P69" s="15">
        <v>0</v>
      </c>
      <c r="Q69" s="16">
        <v>0</v>
      </c>
      <c r="R69" s="14">
        <v>0</v>
      </c>
      <c r="S69" s="15">
        <v>0</v>
      </c>
      <c r="T69" s="15">
        <v>0</v>
      </c>
      <c r="U69" s="15">
        <v>0</v>
      </c>
      <c r="V69" s="16">
        <v>0</v>
      </c>
      <c r="W69" s="14">
        <v>0</v>
      </c>
      <c r="X69" s="15">
        <v>0</v>
      </c>
      <c r="Y69" s="15">
        <v>0</v>
      </c>
      <c r="Z69" s="15">
        <v>0</v>
      </c>
      <c r="AA69" s="16">
        <v>0</v>
      </c>
      <c r="AB69" s="14">
        <v>0</v>
      </c>
      <c r="AC69" s="15">
        <v>0</v>
      </c>
      <c r="AD69" s="15">
        <v>0</v>
      </c>
      <c r="AE69" s="15">
        <v>0</v>
      </c>
      <c r="AF69" s="16">
        <v>0</v>
      </c>
      <c r="AG69" s="14">
        <v>0</v>
      </c>
      <c r="AH69" s="15">
        <v>0</v>
      </c>
      <c r="AI69" s="15">
        <v>0</v>
      </c>
      <c r="AJ69" s="15">
        <v>0</v>
      </c>
      <c r="AK69" s="16">
        <v>0</v>
      </c>
      <c r="AL69" s="14">
        <v>0</v>
      </c>
      <c r="AM69" s="15">
        <v>0</v>
      </c>
      <c r="AN69" s="15">
        <v>0</v>
      </c>
      <c r="AO69" s="15">
        <v>0</v>
      </c>
      <c r="AP69" s="16">
        <v>0</v>
      </c>
      <c r="AQ69" s="14">
        <v>0</v>
      </c>
      <c r="AR69" s="15">
        <v>0</v>
      </c>
      <c r="AS69" s="15">
        <v>0</v>
      </c>
      <c r="AT69" s="15">
        <v>0</v>
      </c>
      <c r="AU69" s="16">
        <v>0</v>
      </c>
      <c r="AV69" s="14">
        <v>0</v>
      </c>
      <c r="AW69" s="15">
        <v>0</v>
      </c>
      <c r="AX69" s="15">
        <v>0</v>
      </c>
      <c r="AY69" s="15">
        <v>0</v>
      </c>
      <c r="AZ69" s="16">
        <v>0</v>
      </c>
      <c r="BA69" s="14">
        <v>0</v>
      </c>
      <c r="BB69" s="15">
        <v>0</v>
      </c>
      <c r="BC69" s="15">
        <v>0</v>
      </c>
      <c r="BD69" s="15">
        <v>0</v>
      </c>
      <c r="BE69" s="16">
        <v>0</v>
      </c>
      <c r="BF69" s="14">
        <v>0</v>
      </c>
      <c r="BG69" s="15">
        <v>0</v>
      </c>
      <c r="BH69" s="15">
        <v>0</v>
      </c>
      <c r="BI69" s="15">
        <v>0</v>
      </c>
      <c r="BJ69" s="16">
        <v>0</v>
      </c>
      <c r="BK69" s="17">
        <v>0</v>
      </c>
      <c r="BO69" s="50"/>
    </row>
    <row r="70" spans="1:67" s="13" customFormat="1" ht="12" customHeight="1" x14ac:dyDescent="0.35">
      <c r="A70" s="54"/>
      <c r="B70" s="66"/>
      <c r="C70" s="19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1"/>
      <c r="BL70" s="22"/>
      <c r="BO70" s="48"/>
    </row>
    <row r="71" spans="1:67" s="18" customFormat="1" x14ac:dyDescent="0.35">
      <c r="A71" s="54"/>
      <c r="B71" s="72" t="s">
        <v>45</v>
      </c>
      <c r="C71" s="27">
        <f t="shared" ref="C71:AH71" si="23">C69+C64+C55+C49+C30</f>
        <v>2.8375520000000001E-2</v>
      </c>
      <c r="D71" s="27">
        <f t="shared" si="23"/>
        <v>7.4924120006129016</v>
      </c>
      <c r="E71" s="27">
        <f t="shared" si="23"/>
        <v>0</v>
      </c>
      <c r="F71" s="27">
        <f t="shared" si="23"/>
        <v>0</v>
      </c>
      <c r="G71" s="27">
        <f t="shared" si="23"/>
        <v>3.5441007499999997</v>
      </c>
      <c r="H71" s="27">
        <f t="shared" si="23"/>
        <v>72.84329710999998</v>
      </c>
      <c r="I71" s="27">
        <f t="shared" si="23"/>
        <v>12.49024223</v>
      </c>
      <c r="J71" s="27">
        <f t="shared" si="23"/>
        <v>3.9202878600000002</v>
      </c>
      <c r="K71" s="27">
        <f t="shared" si="23"/>
        <v>0</v>
      </c>
      <c r="L71" s="27">
        <f t="shared" si="23"/>
        <v>51.952155229999995</v>
      </c>
      <c r="M71" s="27">
        <f t="shared" si="23"/>
        <v>0</v>
      </c>
      <c r="N71" s="27">
        <f t="shared" si="23"/>
        <v>0</v>
      </c>
      <c r="O71" s="27">
        <f t="shared" si="23"/>
        <v>0</v>
      </c>
      <c r="P71" s="27">
        <f t="shared" si="23"/>
        <v>0</v>
      </c>
      <c r="Q71" s="27">
        <f t="shared" si="23"/>
        <v>0</v>
      </c>
      <c r="R71" s="27">
        <f t="shared" si="23"/>
        <v>45.447151750000003</v>
      </c>
      <c r="S71" s="27">
        <f t="shared" si="23"/>
        <v>0.10755259999999998</v>
      </c>
      <c r="T71" s="27">
        <f t="shared" si="23"/>
        <v>0</v>
      </c>
      <c r="U71" s="27">
        <f t="shared" si="23"/>
        <v>0</v>
      </c>
      <c r="V71" s="27">
        <f t="shared" si="23"/>
        <v>6.1667619300000007</v>
      </c>
      <c r="W71" s="27">
        <f t="shared" si="23"/>
        <v>9.1154499999999989E-3</v>
      </c>
      <c r="X71" s="27">
        <f t="shared" si="23"/>
        <v>0.22087021000000001</v>
      </c>
      <c r="Y71" s="27">
        <f t="shared" si="23"/>
        <v>0</v>
      </c>
      <c r="Z71" s="27">
        <f t="shared" si="23"/>
        <v>0</v>
      </c>
      <c r="AA71" s="27">
        <f t="shared" si="23"/>
        <v>0</v>
      </c>
      <c r="AB71" s="27">
        <f t="shared" si="23"/>
        <v>22.489354170000002</v>
      </c>
      <c r="AC71" s="27">
        <f t="shared" si="23"/>
        <v>2.5680593799999998</v>
      </c>
      <c r="AD71" s="27">
        <f t="shared" si="23"/>
        <v>0</v>
      </c>
      <c r="AE71" s="27">
        <f t="shared" si="23"/>
        <v>0</v>
      </c>
      <c r="AF71" s="27">
        <f t="shared" si="23"/>
        <v>55.997833539096774</v>
      </c>
      <c r="AG71" s="27">
        <f t="shared" si="23"/>
        <v>0</v>
      </c>
      <c r="AH71" s="27">
        <f t="shared" si="23"/>
        <v>0</v>
      </c>
      <c r="AI71" s="27">
        <f t="shared" ref="AI71:BK71" si="24">AI69+AI64+AI55+AI49+AI30</f>
        <v>0</v>
      </c>
      <c r="AJ71" s="27">
        <f t="shared" si="24"/>
        <v>0</v>
      </c>
      <c r="AK71" s="27">
        <f t="shared" si="24"/>
        <v>0</v>
      </c>
      <c r="AL71" s="27">
        <f t="shared" si="24"/>
        <v>9.5378660599999989</v>
      </c>
      <c r="AM71" s="27">
        <f t="shared" si="24"/>
        <v>9.0618980000000002E-2</v>
      </c>
      <c r="AN71" s="27">
        <f t="shared" si="24"/>
        <v>0</v>
      </c>
      <c r="AO71" s="27">
        <f t="shared" si="24"/>
        <v>0</v>
      </c>
      <c r="AP71" s="27">
        <f t="shared" si="24"/>
        <v>9.2251715500000007</v>
      </c>
      <c r="AQ71" s="27">
        <f t="shared" si="24"/>
        <v>0</v>
      </c>
      <c r="AR71" s="27">
        <f t="shared" si="24"/>
        <v>0</v>
      </c>
      <c r="AS71" s="27">
        <f t="shared" si="24"/>
        <v>0</v>
      </c>
      <c r="AT71" s="27">
        <f t="shared" si="24"/>
        <v>0</v>
      </c>
      <c r="AU71" s="27">
        <f t="shared" si="24"/>
        <v>0</v>
      </c>
      <c r="AV71" s="27">
        <f t="shared" si="24"/>
        <v>483.60784451999996</v>
      </c>
      <c r="AW71" s="27">
        <f t="shared" si="24"/>
        <v>105.59568478828977</v>
      </c>
      <c r="AX71" s="27">
        <f t="shared" si="24"/>
        <v>0</v>
      </c>
      <c r="AY71" s="27">
        <f t="shared" si="24"/>
        <v>0</v>
      </c>
      <c r="AZ71" s="27">
        <f t="shared" si="24"/>
        <v>940.67549110999994</v>
      </c>
      <c r="BA71" s="27">
        <f t="shared" si="24"/>
        <v>0</v>
      </c>
      <c r="BB71" s="27">
        <f t="shared" si="24"/>
        <v>0</v>
      </c>
      <c r="BC71" s="27">
        <f t="shared" si="24"/>
        <v>0</v>
      </c>
      <c r="BD71" s="27">
        <f t="shared" si="24"/>
        <v>0</v>
      </c>
      <c r="BE71" s="27">
        <f t="shared" si="24"/>
        <v>0</v>
      </c>
      <c r="BF71" s="27">
        <f t="shared" si="24"/>
        <v>283.03627806000003</v>
      </c>
      <c r="BG71" s="27">
        <f t="shared" si="24"/>
        <v>35.239806359999996</v>
      </c>
      <c r="BH71" s="27">
        <f t="shared" si="24"/>
        <v>0</v>
      </c>
      <c r="BI71" s="27">
        <f t="shared" si="24"/>
        <v>0</v>
      </c>
      <c r="BJ71" s="27">
        <f t="shared" si="24"/>
        <v>277.15068923999996</v>
      </c>
      <c r="BK71" s="17">
        <f t="shared" si="24"/>
        <v>2429.4370203979997</v>
      </c>
      <c r="BL71" s="28">
        <f>+BK71+BK75</f>
        <v>2429.4370203979997</v>
      </c>
      <c r="BM71" s="50">
        <f>BL71-BK71</f>
        <v>0</v>
      </c>
      <c r="BO71" s="50"/>
    </row>
    <row r="72" spans="1:67" s="13" customFormat="1" x14ac:dyDescent="0.35">
      <c r="A72" s="54"/>
      <c r="B72" s="70"/>
      <c r="C72" s="9"/>
      <c r="D72" s="10"/>
      <c r="E72" s="10"/>
      <c r="F72" s="10"/>
      <c r="G72" s="11"/>
      <c r="H72" s="9"/>
      <c r="I72" s="10"/>
      <c r="J72" s="10"/>
      <c r="K72" s="10"/>
      <c r="L72" s="11"/>
      <c r="M72" s="9"/>
      <c r="N72" s="10"/>
      <c r="O72" s="10"/>
      <c r="P72" s="10"/>
      <c r="Q72" s="11"/>
      <c r="R72" s="9"/>
      <c r="S72" s="10"/>
      <c r="T72" s="10"/>
      <c r="U72" s="10"/>
      <c r="V72" s="11"/>
      <c r="W72" s="9"/>
      <c r="X72" s="10"/>
      <c r="Y72" s="10"/>
      <c r="Z72" s="10"/>
      <c r="AA72" s="11"/>
      <c r="AB72" s="9"/>
      <c r="AC72" s="10"/>
      <c r="AD72" s="10"/>
      <c r="AE72" s="10"/>
      <c r="AF72" s="11"/>
      <c r="AG72" s="9"/>
      <c r="AH72" s="10"/>
      <c r="AI72" s="10"/>
      <c r="AJ72" s="10"/>
      <c r="AK72" s="11"/>
      <c r="AL72" s="9"/>
      <c r="AM72" s="10"/>
      <c r="AN72" s="10"/>
      <c r="AO72" s="10"/>
      <c r="AP72" s="11"/>
      <c r="AQ72" s="9"/>
      <c r="AR72" s="10"/>
      <c r="AS72" s="10"/>
      <c r="AT72" s="10"/>
      <c r="AU72" s="11"/>
      <c r="AV72" s="9"/>
      <c r="AW72" s="10"/>
      <c r="AX72" s="10"/>
      <c r="AY72" s="10"/>
      <c r="AZ72" s="11"/>
      <c r="BA72" s="9"/>
      <c r="BB72" s="10"/>
      <c r="BC72" s="10"/>
      <c r="BD72" s="10"/>
      <c r="BE72" s="11"/>
      <c r="BF72" s="9"/>
      <c r="BG72" s="10"/>
      <c r="BH72" s="10"/>
      <c r="BI72" s="10"/>
      <c r="BJ72" s="11"/>
      <c r="BK72" s="12"/>
      <c r="BL72" s="76">
        <v>2429.4370203979997</v>
      </c>
      <c r="BM72" s="48">
        <f>BL72-BL71</f>
        <v>0</v>
      </c>
      <c r="BO72" s="48"/>
    </row>
    <row r="73" spans="1:67" s="13" customFormat="1" x14ac:dyDescent="0.35">
      <c r="A73" s="54" t="s">
        <v>28</v>
      </c>
      <c r="B73" s="60" t="s">
        <v>29</v>
      </c>
      <c r="C73" s="9"/>
      <c r="D73" s="10"/>
      <c r="E73" s="10"/>
      <c r="F73" s="10"/>
      <c r="G73" s="11"/>
      <c r="H73" s="9"/>
      <c r="I73" s="10"/>
      <c r="J73" s="10"/>
      <c r="K73" s="10"/>
      <c r="L73" s="11"/>
      <c r="M73" s="9"/>
      <c r="N73" s="10"/>
      <c r="O73" s="10"/>
      <c r="P73" s="10"/>
      <c r="Q73" s="11"/>
      <c r="R73" s="9"/>
      <c r="S73" s="10"/>
      <c r="T73" s="10"/>
      <c r="U73" s="10"/>
      <c r="V73" s="11"/>
      <c r="W73" s="9"/>
      <c r="X73" s="10"/>
      <c r="Y73" s="10"/>
      <c r="Z73" s="10"/>
      <c r="AA73" s="11"/>
      <c r="AB73" s="9"/>
      <c r="AC73" s="10"/>
      <c r="AD73" s="10"/>
      <c r="AE73" s="10"/>
      <c r="AF73" s="11"/>
      <c r="AG73" s="9"/>
      <c r="AH73" s="10"/>
      <c r="AI73" s="10"/>
      <c r="AJ73" s="10"/>
      <c r="AK73" s="11"/>
      <c r="AL73" s="9"/>
      <c r="AM73" s="10"/>
      <c r="AN73" s="10"/>
      <c r="AO73" s="10"/>
      <c r="AP73" s="11"/>
      <c r="AQ73" s="9"/>
      <c r="AR73" s="10"/>
      <c r="AS73" s="10"/>
      <c r="AT73" s="10"/>
      <c r="AU73" s="11"/>
      <c r="AV73" s="9"/>
      <c r="AW73" s="10"/>
      <c r="AX73" s="10"/>
      <c r="AY73" s="10"/>
      <c r="AZ73" s="11"/>
      <c r="BA73" s="9"/>
      <c r="BB73" s="10"/>
      <c r="BC73" s="10"/>
      <c r="BD73" s="10"/>
      <c r="BE73" s="11"/>
      <c r="BF73" s="9"/>
      <c r="BG73" s="10"/>
      <c r="BH73" s="10"/>
      <c r="BI73" s="10"/>
      <c r="BJ73" s="11"/>
      <c r="BK73" s="12"/>
      <c r="BL73" s="48"/>
      <c r="BM73" s="49"/>
      <c r="BO73" s="48"/>
    </row>
    <row r="74" spans="1:67" s="13" customFormat="1" x14ac:dyDescent="0.35">
      <c r="A74" s="54"/>
      <c r="B74" s="59"/>
      <c r="C74" s="9"/>
      <c r="D74" s="10"/>
      <c r="E74" s="10"/>
      <c r="F74" s="10"/>
      <c r="G74" s="11"/>
      <c r="H74" s="9"/>
      <c r="I74" s="10"/>
      <c r="J74" s="10"/>
      <c r="K74" s="10"/>
      <c r="L74" s="11"/>
      <c r="M74" s="9"/>
      <c r="N74" s="10"/>
      <c r="O74" s="10"/>
      <c r="P74" s="10"/>
      <c r="Q74" s="11"/>
      <c r="R74" s="9"/>
      <c r="S74" s="10"/>
      <c r="T74" s="10"/>
      <c r="U74" s="10"/>
      <c r="V74" s="11"/>
      <c r="W74" s="9"/>
      <c r="X74" s="10"/>
      <c r="Y74" s="10"/>
      <c r="Z74" s="10"/>
      <c r="AA74" s="11"/>
      <c r="AB74" s="9"/>
      <c r="AC74" s="10"/>
      <c r="AD74" s="10"/>
      <c r="AE74" s="10"/>
      <c r="AF74" s="11"/>
      <c r="AG74" s="9"/>
      <c r="AH74" s="10"/>
      <c r="AI74" s="10"/>
      <c r="AJ74" s="10"/>
      <c r="AK74" s="11"/>
      <c r="AL74" s="9"/>
      <c r="AM74" s="10"/>
      <c r="AN74" s="10"/>
      <c r="AO74" s="10"/>
      <c r="AP74" s="11"/>
      <c r="AQ74" s="9"/>
      <c r="AR74" s="10"/>
      <c r="AS74" s="10"/>
      <c r="AT74" s="10"/>
      <c r="AU74" s="11"/>
      <c r="AV74" s="9"/>
      <c r="AW74" s="10"/>
      <c r="AX74" s="10"/>
      <c r="AY74" s="10"/>
      <c r="AZ74" s="11"/>
      <c r="BA74" s="9"/>
      <c r="BB74" s="10"/>
      <c r="BC74" s="10"/>
      <c r="BD74" s="10"/>
      <c r="BE74" s="11"/>
      <c r="BF74" s="9"/>
      <c r="BG74" s="10"/>
      <c r="BH74" s="10"/>
      <c r="BI74" s="10"/>
      <c r="BJ74" s="11"/>
      <c r="BK74" s="12">
        <f>SUM(C74:BJ74)</f>
        <v>0</v>
      </c>
      <c r="BL74" s="22"/>
      <c r="BO74" s="48"/>
    </row>
    <row r="75" spans="1:67" s="18" customFormat="1" ht="15" thickBot="1" x14ac:dyDescent="0.4">
      <c r="A75" s="54"/>
      <c r="B75" s="73" t="s">
        <v>27</v>
      </c>
      <c r="C75" s="74">
        <f t="shared" ref="C75:AH75" si="25">SUM(C74:C74)</f>
        <v>0</v>
      </c>
      <c r="D75" s="74">
        <f t="shared" si="25"/>
        <v>0</v>
      </c>
      <c r="E75" s="74">
        <f t="shared" si="25"/>
        <v>0</v>
      </c>
      <c r="F75" s="74">
        <f t="shared" si="25"/>
        <v>0</v>
      </c>
      <c r="G75" s="74">
        <f t="shared" si="25"/>
        <v>0</v>
      </c>
      <c r="H75" s="74">
        <f t="shared" si="25"/>
        <v>0</v>
      </c>
      <c r="I75" s="74">
        <f t="shared" si="25"/>
        <v>0</v>
      </c>
      <c r="J75" s="74">
        <f t="shared" si="25"/>
        <v>0</v>
      </c>
      <c r="K75" s="74">
        <f t="shared" si="25"/>
        <v>0</v>
      </c>
      <c r="L75" s="74">
        <f t="shared" si="25"/>
        <v>0</v>
      </c>
      <c r="M75" s="74">
        <f t="shared" si="25"/>
        <v>0</v>
      </c>
      <c r="N75" s="74">
        <f t="shared" si="25"/>
        <v>0</v>
      </c>
      <c r="O75" s="74">
        <f t="shared" si="25"/>
        <v>0</v>
      </c>
      <c r="P75" s="74">
        <f t="shared" si="25"/>
        <v>0</v>
      </c>
      <c r="Q75" s="74">
        <f t="shared" si="25"/>
        <v>0</v>
      </c>
      <c r="R75" s="74">
        <f t="shared" si="25"/>
        <v>0</v>
      </c>
      <c r="S75" s="74">
        <f t="shared" si="25"/>
        <v>0</v>
      </c>
      <c r="T75" s="74">
        <f t="shared" si="25"/>
        <v>0</v>
      </c>
      <c r="U75" s="74">
        <f t="shared" si="25"/>
        <v>0</v>
      </c>
      <c r="V75" s="74">
        <f t="shared" si="25"/>
        <v>0</v>
      </c>
      <c r="W75" s="74">
        <f t="shared" si="25"/>
        <v>0</v>
      </c>
      <c r="X75" s="74">
        <f t="shared" si="25"/>
        <v>0</v>
      </c>
      <c r="Y75" s="74">
        <f t="shared" si="25"/>
        <v>0</v>
      </c>
      <c r="Z75" s="74">
        <f t="shared" si="25"/>
        <v>0</v>
      </c>
      <c r="AA75" s="74">
        <f t="shared" si="25"/>
        <v>0</v>
      </c>
      <c r="AB75" s="74">
        <f t="shared" si="25"/>
        <v>0</v>
      </c>
      <c r="AC75" s="74">
        <f t="shared" si="25"/>
        <v>0</v>
      </c>
      <c r="AD75" s="74">
        <f t="shared" si="25"/>
        <v>0</v>
      </c>
      <c r="AE75" s="74">
        <f t="shared" si="25"/>
        <v>0</v>
      </c>
      <c r="AF75" s="74">
        <f t="shared" si="25"/>
        <v>0</v>
      </c>
      <c r="AG75" s="74">
        <f t="shared" si="25"/>
        <v>0</v>
      </c>
      <c r="AH75" s="74">
        <f t="shared" si="25"/>
        <v>0</v>
      </c>
      <c r="AI75" s="74">
        <f t="shared" ref="AI75:BK75" si="26">SUM(AI74:AI74)</f>
        <v>0</v>
      </c>
      <c r="AJ75" s="74">
        <f t="shared" si="26"/>
        <v>0</v>
      </c>
      <c r="AK75" s="74">
        <f t="shared" si="26"/>
        <v>0</v>
      </c>
      <c r="AL75" s="74">
        <f t="shared" si="26"/>
        <v>0</v>
      </c>
      <c r="AM75" s="74">
        <f t="shared" si="26"/>
        <v>0</v>
      </c>
      <c r="AN75" s="74">
        <f t="shared" si="26"/>
        <v>0</v>
      </c>
      <c r="AO75" s="74">
        <f t="shared" si="26"/>
        <v>0</v>
      </c>
      <c r="AP75" s="74">
        <f t="shared" si="26"/>
        <v>0</v>
      </c>
      <c r="AQ75" s="74">
        <f t="shared" si="26"/>
        <v>0</v>
      </c>
      <c r="AR75" s="74">
        <f t="shared" si="26"/>
        <v>0</v>
      </c>
      <c r="AS75" s="74">
        <f t="shared" si="26"/>
        <v>0</v>
      </c>
      <c r="AT75" s="74">
        <f t="shared" si="26"/>
        <v>0</v>
      </c>
      <c r="AU75" s="74">
        <f t="shared" si="26"/>
        <v>0</v>
      </c>
      <c r="AV75" s="74">
        <f t="shared" si="26"/>
        <v>0</v>
      </c>
      <c r="AW75" s="74">
        <f t="shared" si="26"/>
        <v>0</v>
      </c>
      <c r="AX75" s="74">
        <f t="shared" si="26"/>
        <v>0</v>
      </c>
      <c r="AY75" s="74">
        <f t="shared" si="26"/>
        <v>0</v>
      </c>
      <c r="AZ75" s="74">
        <f t="shared" si="26"/>
        <v>0</v>
      </c>
      <c r="BA75" s="74">
        <f t="shared" si="26"/>
        <v>0</v>
      </c>
      <c r="BB75" s="74">
        <f t="shared" si="26"/>
        <v>0</v>
      </c>
      <c r="BC75" s="74">
        <f t="shared" si="26"/>
        <v>0</v>
      </c>
      <c r="BD75" s="74">
        <f t="shared" si="26"/>
        <v>0</v>
      </c>
      <c r="BE75" s="74">
        <f t="shared" si="26"/>
        <v>0</v>
      </c>
      <c r="BF75" s="74">
        <f t="shared" si="26"/>
        <v>0</v>
      </c>
      <c r="BG75" s="74">
        <f t="shared" si="26"/>
        <v>0</v>
      </c>
      <c r="BH75" s="74">
        <f t="shared" si="26"/>
        <v>0</v>
      </c>
      <c r="BI75" s="74">
        <f t="shared" si="26"/>
        <v>0</v>
      </c>
      <c r="BJ75" s="74">
        <f t="shared" si="26"/>
        <v>0</v>
      </c>
      <c r="BK75" s="75">
        <f t="shared" si="26"/>
        <v>0</v>
      </c>
      <c r="BO75" s="50"/>
    </row>
    <row r="76" spans="1:67" x14ac:dyDescent="0.35">
      <c r="G76" s="7"/>
      <c r="Q76" s="7"/>
      <c r="AA76" s="7"/>
      <c r="AK76" s="7"/>
      <c r="AU76" s="7"/>
      <c r="BE76" s="7"/>
    </row>
    <row r="77" spans="1:67" x14ac:dyDescent="0.35">
      <c r="D77" s="7"/>
    </row>
    <row r="78" spans="1:67" x14ac:dyDescent="0.35"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51"/>
      <c r="AK78" s="51"/>
      <c r="AL78" s="51"/>
      <c r="AM78" s="51"/>
      <c r="AN78" s="51"/>
      <c r="AO78" s="51"/>
      <c r="AP78" s="51"/>
      <c r="AQ78" s="51"/>
      <c r="AR78" s="51"/>
      <c r="AS78" s="51"/>
      <c r="AT78" s="51"/>
      <c r="AU78" s="51"/>
      <c r="AV78" s="51"/>
      <c r="AW78" s="51"/>
      <c r="AX78" s="51"/>
      <c r="AY78" s="51"/>
      <c r="AZ78" s="51"/>
      <c r="BA78" s="51"/>
      <c r="BB78" s="51"/>
      <c r="BC78" s="51"/>
      <c r="BD78" s="51"/>
      <c r="BE78" s="51"/>
      <c r="BF78" s="51"/>
      <c r="BG78" s="51"/>
      <c r="BH78" s="51"/>
      <c r="BI78" s="51"/>
      <c r="BJ78" s="51"/>
    </row>
  </sheetData>
  <mergeCells count="25">
    <mergeCell ref="AB5:AF5"/>
    <mergeCell ref="BA5:BE5"/>
    <mergeCell ref="BF5:BJ5"/>
    <mergeCell ref="W4:AF4"/>
    <mergeCell ref="M5:Q5"/>
    <mergeCell ref="R5:V5"/>
    <mergeCell ref="AG5:AK5"/>
    <mergeCell ref="AL5:AP5"/>
    <mergeCell ref="AQ5:AU5"/>
    <mergeCell ref="BK3:BK6"/>
    <mergeCell ref="BA4:BJ4"/>
    <mergeCell ref="A2:A6"/>
    <mergeCell ref="B2:B6"/>
    <mergeCell ref="C2:BK2"/>
    <mergeCell ref="C3:V3"/>
    <mergeCell ref="W3:AP3"/>
    <mergeCell ref="C5:G5"/>
    <mergeCell ref="H5:L5"/>
    <mergeCell ref="W5:AA5"/>
    <mergeCell ref="C4:L4"/>
    <mergeCell ref="M4:V4"/>
    <mergeCell ref="AQ4:AZ4"/>
    <mergeCell ref="AG4:AP4"/>
    <mergeCell ref="AV5:AZ5"/>
    <mergeCell ref="AQ3:BJ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50"/>
  <sheetViews>
    <sheetView workbookViewId="0"/>
  </sheetViews>
  <sheetFormatPr defaultRowHeight="14.5" x14ac:dyDescent="0.35"/>
  <cols>
    <col min="1" max="1" width="2.26953125" customWidth="1"/>
    <col min="2" max="2" width="6.7265625" customWidth="1"/>
    <col min="3" max="3" width="25.26953125" bestFit="1" customWidth="1"/>
    <col min="4" max="4" width="15.453125" customWidth="1"/>
    <col min="5" max="6" width="18.26953125" customWidth="1"/>
    <col min="7" max="7" width="10" customWidth="1"/>
    <col min="8" max="8" width="19.81640625" customWidth="1"/>
    <col min="9" max="9" width="15.81640625" bestFit="1" customWidth="1"/>
    <col min="10" max="10" width="17" bestFit="1" customWidth="1"/>
    <col min="11" max="11" width="12.54296875" customWidth="1"/>
    <col min="12" max="12" width="19.81640625" customWidth="1"/>
  </cols>
  <sheetData>
    <row r="1" spans="2:12" x14ac:dyDescent="0.35">
      <c r="B1" s="101" t="s">
        <v>112</v>
      </c>
      <c r="C1" s="102"/>
      <c r="D1" s="102"/>
      <c r="E1" s="102"/>
      <c r="F1" s="102"/>
      <c r="G1" s="102"/>
      <c r="H1" s="102"/>
      <c r="I1" s="102"/>
      <c r="J1" s="102"/>
      <c r="K1" s="102"/>
      <c r="L1" s="103"/>
    </row>
    <row r="2" spans="2:12" x14ac:dyDescent="0.35">
      <c r="B2" s="101" t="s">
        <v>97</v>
      </c>
      <c r="C2" s="102"/>
      <c r="D2" s="102"/>
      <c r="E2" s="102"/>
      <c r="F2" s="102"/>
      <c r="G2" s="102"/>
      <c r="H2" s="102"/>
      <c r="I2" s="102"/>
      <c r="J2" s="102"/>
      <c r="K2" s="102"/>
      <c r="L2" s="103"/>
    </row>
    <row r="3" spans="2:12" ht="27" x14ac:dyDescent="0.35">
      <c r="B3" s="29" t="s">
        <v>0</v>
      </c>
      <c r="C3" s="29" t="s">
        <v>51</v>
      </c>
      <c r="D3" s="29" t="s">
        <v>52</v>
      </c>
      <c r="E3" s="29" t="s">
        <v>53</v>
      </c>
      <c r="F3" s="29" t="s">
        <v>21</v>
      </c>
      <c r="G3" s="29" t="s">
        <v>25</v>
      </c>
      <c r="H3" s="29" t="s">
        <v>43</v>
      </c>
      <c r="I3" s="29" t="s">
        <v>54</v>
      </c>
      <c r="J3" s="29" t="s">
        <v>55</v>
      </c>
      <c r="K3" s="29" t="s">
        <v>56</v>
      </c>
      <c r="L3" s="29" t="s">
        <v>57</v>
      </c>
    </row>
    <row r="4" spans="2:12" x14ac:dyDescent="0.35">
      <c r="B4" s="30">
        <v>1</v>
      </c>
      <c r="C4" s="31" t="s">
        <v>58</v>
      </c>
      <c r="D4" s="32">
        <v>0</v>
      </c>
      <c r="E4" s="32">
        <v>0</v>
      </c>
      <c r="F4" s="43">
        <v>3.795315029032259E-2</v>
      </c>
      <c r="G4" s="32">
        <v>1.8433205161290322E-3</v>
      </c>
      <c r="H4" s="32">
        <v>0</v>
      </c>
      <c r="I4" s="33">
        <v>0</v>
      </c>
      <c r="J4" s="33">
        <v>0</v>
      </c>
      <c r="K4" s="33">
        <f>SUM(D4:J4)</f>
        <v>3.9796470806451621E-2</v>
      </c>
      <c r="L4" s="32">
        <v>0</v>
      </c>
    </row>
    <row r="5" spans="2:12" x14ac:dyDescent="0.35">
      <c r="B5" s="30">
        <v>2</v>
      </c>
      <c r="C5" s="34" t="s">
        <v>59</v>
      </c>
      <c r="D5" s="32">
        <v>6.1129715225806444E-2</v>
      </c>
      <c r="E5" s="32">
        <v>0</v>
      </c>
      <c r="F5" s="43">
        <v>18.720572933387096</v>
      </c>
      <c r="G5" s="32">
        <v>0.95654945012903225</v>
      </c>
      <c r="H5" s="32">
        <v>0</v>
      </c>
      <c r="I5" s="33">
        <v>0</v>
      </c>
      <c r="J5" s="33">
        <v>0</v>
      </c>
      <c r="K5" s="33">
        <f t="shared" ref="K5:K41" si="0">SUM(D5:J5)</f>
        <v>19.738252098741935</v>
      </c>
      <c r="L5" s="32">
        <v>0</v>
      </c>
    </row>
    <row r="6" spans="2:12" x14ac:dyDescent="0.35">
      <c r="B6" s="30">
        <v>3</v>
      </c>
      <c r="C6" s="31" t="s">
        <v>60</v>
      </c>
      <c r="D6" s="32">
        <v>0</v>
      </c>
      <c r="E6" s="32">
        <v>0</v>
      </c>
      <c r="F6" s="43">
        <v>0.16192068983870969</v>
      </c>
      <c r="G6" s="32">
        <v>1.1535302967741938E-2</v>
      </c>
      <c r="H6" s="32">
        <v>0</v>
      </c>
      <c r="I6" s="33">
        <v>0</v>
      </c>
      <c r="J6" s="33">
        <v>0</v>
      </c>
      <c r="K6" s="33">
        <f t="shared" si="0"/>
        <v>0.17345599280645163</v>
      </c>
      <c r="L6" s="32">
        <v>0</v>
      </c>
    </row>
    <row r="7" spans="2:12" x14ac:dyDescent="0.35">
      <c r="B7" s="30">
        <v>4</v>
      </c>
      <c r="C7" s="34" t="s">
        <v>61</v>
      </c>
      <c r="D7" s="32">
        <v>0.10299485664516131</v>
      </c>
      <c r="E7" s="32">
        <v>0</v>
      </c>
      <c r="F7" s="43">
        <v>4.9226691899677366</v>
      </c>
      <c r="G7" s="32">
        <v>0.13428224167741937</v>
      </c>
      <c r="H7" s="32">
        <v>0</v>
      </c>
      <c r="I7" s="33">
        <v>0</v>
      </c>
      <c r="J7" s="33">
        <v>0</v>
      </c>
      <c r="K7" s="33">
        <f t="shared" si="0"/>
        <v>5.1599462882903175</v>
      </c>
      <c r="L7" s="32">
        <v>0</v>
      </c>
    </row>
    <row r="8" spans="2:12" x14ac:dyDescent="0.35">
      <c r="B8" s="30">
        <v>5</v>
      </c>
      <c r="C8" s="34" t="s">
        <v>62</v>
      </c>
      <c r="D8" s="32">
        <v>0.26397205929032258</v>
      </c>
      <c r="E8" s="32">
        <v>0</v>
      </c>
      <c r="F8" s="43">
        <v>14.128521995967741</v>
      </c>
      <c r="G8" s="32">
        <v>0.6930940498387097</v>
      </c>
      <c r="H8" s="32">
        <v>0</v>
      </c>
      <c r="I8" s="33">
        <v>0</v>
      </c>
      <c r="J8" s="33">
        <v>0</v>
      </c>
      <c r="K8" s="33">
        <f t="shared" si="0"/>
        <v>15.085588105096774</v>
      </c>
      <c r="L8" s="32">
        <v>0</v>
      </c>
    </row>
    <row r="9" spans="2:12" x14ac:dyDescent="0.35">
      <c r="B9" s="30">
        <v>6</v>
      </c>
      <c r="C9" s="34" t="s">
        <v>63</v>
      </c>
      <c r="D9" s="32">
        <v>9.289E-2</v>
      </c>
      <c r="E9" s="32">
        <v>0</v>
      </c>
      <c r="F9" s="43">
        <v>12.222436366935481</v>
      </c>
      <c r="G9" s="32">
        <v>1.1204841389032254</v>
      </c>
      <c r="H9" s="32">
        <v>0</v>
      </c>
      <c r="I9" s="33">
        <v>0</v>
      </c>
      <c r="J9" s="33">
        <v>0</v>
      </c>
      <c r="K9" s="33">
        <f t="shared" si="0"/>
        <v>13.435810505838708</v>
      </c>
      <c r="L9" s="32">
        <v>0</v>
      </c>
    </row>
    <row r="10" spans="2:12" x14ac:dyDescent="0.35">
      <c r="B10" s="30">
        <v>7</v>
      </c>
      <c r="C10" s="34" t="s">
        <v>64</v>
      </c>
      <c r="D10" s="32">
        <v>0.14616190393548384</v>
      </c>
      <c r="E10" s="32">
        <v>0</v>
      </c>
      <c r="F10" s="43">
        <v>28.742829499935503</v>
      </c>
      <c r="G10" s="32">
        <v>1.0562112612580645</v>
      </c>
      <c r="H10" s="32">
        <v>0</v>
      </c>
      <c r="I10" s="33">
        <v>0</v>
      </c>
      <c r="J10" s="33">
        <v>0</v>
      </c>
      <c r="K10" s="33">
        <f t="shared" si="0"/>
        <v>29.945202665129049</v>
      </c>
      <c r="L10" s="32">
        <v>0</v>
      </c>
    </row>
    <row r="11" spans="2:12" x14ac:dyDescent="0.35">
      <c r="B11" s="30">
        <v>8</v>
      </c>
      <c r="C11" s="31" t="s">
        <v>65</v>
      </c>
      <c r="D11" s="32">
        <v>8.7747096774193587E-6</v>
      </c>
      <c r="E11" s="32">
        <v>0</v>
      </c>
      <c r="F11" s="43">
        <v>0.20371801064516132</v>
      </c>
      <c r="G11" s="32">
        <v>3.9834148064516123E-3</v>
      </c>
      <c r="H11" s="32">
        <v>0</v>
      </c>
      <c r="I11" s="33">
        <v>0</v>
      </c>
      <c r="J11" s="33">
        <v>0</v>
      </c>
      <c r="K11" s="33">
        <f t="shared" si="0"/>
        <v>0.20771020016129035</v>
      </c>
      <c r="L11" s="32">
        <v>0</v>
      </c>
    </row>
    <row r="12" spans="2:12" x14ac:dyDescent="0.35">
      <c r="B12" s="30">
        <v>9</v>
      </c>
      <c r="C12" s="31" t="s">
        <v>66</v>
      </c>
      <c r="D12" s="32">
        <v>0</v>
      </c>
      <c r="E12" s="32">
        <v>0</v>
      </c>
      <c r="F12" s="43">
        <v>1.2277869354838709E-3</v>
      </c>
      <c r="G12" s="32">
        <v>4.9324958064516137E-4</v>
      </c>
      <c r="H12" s="32">
        <v>0</v>
      </c>
      <c r="I12" s="33">
        <v>0</v>
      </c>
      <c r="J12" s="33">
        <v>0</v>
      </c>
      <c r="K12" s="33">
        <f t="shared" si="0"/>
        <v>1.7210365161290323E-3</v>
      </c>
      <c r="L12" s="32">
        <v>0</v>
      </c>
    </row>
    <row r="13" spans="2:12" x14ac:dyDescent="0.35">
      <c r="B13" s="30">
        <v>10</v>
      </c>
      <c r="C13" s="34" t="s">
        <v>67</v>
      </c>
      <c r="D13" s="32">
        <v>2.9278339354838704E-3</v>
      </c>
      <c r="E13" s="32">
        <v>0</v>
      </c>
      <c r="F13" s="43">
        <v>5.3342198687741984</v>
      </c>
      <c r="G13" s="32">
        <v>2.9999883889677426</v>
      </c>
      <c r="H13" s="32">
        <v>0</v>
      </c>
      <c r="I13" s="33">
        <v>0</v>
      </c>
      <c r="J13" s="33">
        <v>0</v>
      </c>
      <c r="K13" s="33">
        <f t="shared" si="0"/>
        <v>8.3371360916774258</v>
      </c>
      <c r="L13" s="32">
        <v>0</v>
      </c>
    </row>
    <row r="14" spans="2:12" x14ac:dyDescent="0.35">
      <c r="B14" s="30">
        <v>11</v>
      </c>
      <c r="C14" s="34" t="s">
        <v>68</v>
      </c>
      <c r="D14" s="32">
        <v>1.4534315098387098</v>
      </c>
      <c r="E14" s="32">
        <v>0</v>
      </c>
      <c r="F14" s="43">
        <v>258.1558677385479</v>
      </c>
      <c r="G14" s="32">
        <v>33.301641524161326</v>
      </c>
      <c r="H14" s="32">
        <v>0</v>
      </c>
      <c r="I14" s="33">
        <v>0</v>
      </c>
      <c r="J14" s="33">
        <v>0</v>
      </c>
      <c r="K14" s="33">
        <f t="shared" si="0"/>
        <v>292.91094077254792</v>
      </c>
      <c r="L14" s="32">
        <v>0</v>
      </c>
    </row>
    <row r="15" spans="2:12" x14ac:dyDescent="0.35">
      <c r="B15" s="30">
        <v>12</v>
      </c>
      <c r="C15" s="34" t="s">
        <v>69</v>
      </c>
      <c r="D15" s="32">
        <v>0.22584886219354841</v>
      </c>
      <c r="E15" s="32">
        <v>0</v>
      </c>
      <c r="F15" s="43">
        <v>48.765867662000026</v>
      </c>
      <c r="G15" s="32">
        <v>3.698979313387099</v>
      </c>
      <c r="H15" s="32">
        <v>0</v>
      </c>
      <c r="I15" s="33">
        <v>0</v>
      </c>
      <c r="J15" s="33">
        <v>0</v>
      </c>
      <c r="K15" s="33">
        <f t="shared" si="0"/>
        <v>52.690695837580677</v>
      </c>
      <c r="L15" s="32">
        <v>0</v>
      </c>
    </row>
    <row r="16" spans="2:12" x14ac:dyDescent="0.35">
      <c r="B16" s="30">
        <v>13</v>
      </c>
      <c r="C16" s="34" t="s">
        <v>70</v>
      </c>
      <c r="D16" s="32">
        <v>3.0406494419354835E-2</v>
      </c>
      <c r="E16" s="32">
        <v>0</v>
      </c>
      <c r="F16" s="43">
        <v>3.958720198838706</v>
      </c>
      <c r="G16" s="32">
        <v>0.4149071856774193</v>
      </c>
      <c r="H16" s="32">
        <v>0</v>
      </c>
      <c r="I16" s="33">
        <v>0</v>
      </c>
      <c r="J16" s="33">
        <v>0</v>
      </c>
      <c r="K16" s="33">
        <f t="shared" si="0"/>
        <v>4.40403387893548</v>
      </c>
      <c r="L16" s="32">
        <v>0</v>
      </c>
    </row>
    <row r="17" spans="2:12" x14ac:dyDescent="0.35">
      <c r="B17" s="30">
        <v>14</v>
      </c>
      <c r="C17" s="34" t="s">
        <v>71</v>
      </c>
      <c r="D17" s="32">
        <v>1.4102465903225808E-2</v>
      </c>
      <c r="E17" s="32">
        <v>0</v>
      </c>
      <c r="F17" s="43">
        <v>2.8761333461290306</v>
      </c>
      <c r="G17" s="32">
        <v>0.17446061783870973</v>
      </c>
      <c r="H17" s="32">
        <v>0</v>
      </c>
      <c r="I17" s="33">
        <v>0</v>
      </c>
      <c r="J17" s="33">
        <v>0</v>
      </c>
      <c r="K17" s="33">
        <f t="shared" si="0"/>
        <v>3.064696429870966</v>
      </c>
      <c r="L17" s="32">
        <v>0</v>
      </c>
    </row>
    <row r="18" spans="2:12" x14ac:dyDescent="0.35">
      <c r="B18" s="30">
        <v>15</v>
      </c>
      <c r="C18" s="34" t="s">
        <v>72</v>
      </c>
      <c r="D18" s="32">
        <v>7.9165616677419379E-2</v>
      </c>
      <c r="E18" s="32">
        <v>0</v>
      </c>
      <c r="F18" s="43">
        <v>23.031813776645148</v>
      </c>
      <c r="G18" s="32">
        <v>1.5810257577419358</v>
      </c>
      <c r="H18" s="32">
        <v>0</v>
      </c>
      <c r="I18" s="33">
        <v>0</v>
      </c>
      <c r="J18" s="33">
        <v>0</v>
      </c>
      <c r="K18" s="33">
        <f t="shared" si="0"/>
        <v>24.692005151064503</v>
      </c>
      <c r="L18" s="32">
        <v>0</v>
      </c>
    </row>
    <row r="19" spans="2:12" x14ac:dyDescent="0.35">
      <c r="B19" s="30">
        <v>16</v>
      </c>
      <c r="C19" s="34" t="s">
        <v>73</v>
      </c>
      <c r="D19" s="32">
        <v>2.1853834316129035</v>
      </c>
      <c r="E19" s="32">
        <v>0</v>
      </c>
      <c r="F19" s="43">
        <v>143.04618401635489</v>
      </c>
      <c r="G19" s="32">
        <v>12.456157781032246</v>
      </c>
      <c r="H19" s="32">
        <v>0</v>
      </c>
      <c r="I19" s="33">
        <v>0</v>
      </c>
      <c r="J19" s="33">
        <v>0</v>
      </c>
      <c r="K19" s="33">
        <f t="shared" si="0"/>
        <v>157.68772522900002</v>
      </c>
      <c r="L19" s="32">
        <v>0</v>
      </c>
    </row>
    <row r="20" spans="2:12" x14ac:dyDescent="0.35">
      <c r="B20" s="30">
        <v>17</v>
      </c>
      <c r="C20" s="34" t="s">
        <v>74</v>
      </c>
      <c r="D20" s="32">
        <v>0.11362455129032258</v>
      </c>
      <c r="E20" s="32">
        <v>0</v>
      </c>
      <c r="F20" s="43">
        <v>12.583702799774201</v>
      </c>
      <c r="G20" s="32">
        <v>0.98036404219354845</v>
      </c>
      <c r="H20" s="32">
        <v>0</v>
      </c>
      <c r="I20" s="33">
        <v>0</v>
      </c>
      <c r="J20" s="33">
        <v>0</v>
      </c>
      <c r="K20" s="33">
        <f t="shared" si="0"/>
        <v>13.677691393258073</v>
      </c>
      <c r="L20" s="32">
        <v>0</v>
      </c>
    </row>
    <row r="21" spans="2:12" x14ac:dyDescent="0.35">
      <c r="B21" s="30">
        <v>18</v>
      </c>
      <c r="C21" s="34" t="s">
        <v>107</v>
      </c>
      <c r="D21" s="32">
        <v>0</v>
      </c>
      <c r="E21" s="32">
        <v>0</v>
      </c>
      <c r="F21" s="43">
        <v>2.2684751935483868E-3</v>
      </c>
      <c r="G21" s="32">
        <v>0</v>
      </c>
      <c r="H21" s="32">
        <v>0</v>
      </c>
      <c r="I21" s="32">
        <v>0</v>
      </c>
      <c r="J21" s="32">
        <v>0</v>
      </c>
      <c r="K21" s="33">
        <f t="shared" si="0"/>
        <v>2.2684751935483868E-3</v>
      </c>
      <c r="L21" s="32">
        <v>0</v>
      </c>
    </row>
    <row r="22" spans="2:12" x14ac:dyDescent="0.35">
      <c r="B22" s="30">
        <v>19</v>
      </c>
      <c r="C22" s="31" t="s">
        <v>95</v>
      </c>
      <c r="D22" s="32">
        <v>0</v>
      </c>
      <c r="E22" s="32">
        <v>0</v>
      </c>
      <c r="F22" s="43">
        <v>0</v>
      </c>
      <c r="G22" s="32">
        <v>0</v>
      </c>
      <c r="H22" s="32">
        <v>0</v>
      </c>
      <c r="I22" s="33">
        <v>0</v>
      </c>
      <c r="J22" s="33">
        <v>0</v>
      </c>
      <c r="K22" s="33">
        <f t="shared" si="0"/>
        <v>0</v>
      </c>
      <c r="L22" s="32">
        <v>0</v>
      </c>
    </row>
    <row r="23" spans="2:12" x14ac:dyDescent="0.35">
      <c r="B23" s="30">
        <v>20</v>
      </c>
      <c r="C23" s="34" t="s">
        <v>75</v>
      </c>
      <c r="D23" s="32">
        <v>0.20260726609677415</v>
      </c>
      <c r="E23" s="32">
        <v>0</v>
      </c>
      <c r="F23" s="43">
        <v>84.103461261387253</v>
      </c>
      <c r="G23" s="32">
        <v>7.0035470268387092</v>
      </c>
      <c r="H23" s="32">
        <v>0</v>
      </c>
      <c r="I23" s="33">
        <v>0</v>
      </c>
      <c r="J23" s="33">
        <v>0</v>
      </c>
      <c r="K23" s="33">
        <f t="shared" si="0"/>
        <v>91.309615554322733</v>
      </c>
      <c r="L23" s="32">
        <v>0</v>
      </c>
    </row>
    <row r="24" spans="2:12" x14ac:dyDescent="0.35">
      <c r="B24" s="30">
        <v>21</v>
      </c>
      <c r="C24" s="34" t="s">
        <v>76</v>
      </c>
      <c r="D24" s="32">
        <v>12.820977989548412</v>
      </c>
      <c r="E24" s="32">
        <v>0</v>
      </c>
      <c r="F24" s="43">
        <v>726.00984278480701</v>
      </c>
      <c r="G24" s="32">
        <v>79.213625618290294</v>
      </c>
      <c r="H24" s="32">
        <v>0</v>
      </c>
      <c r="I24" s="33">
        <v>0</v>
      </c>
      <c r="J24" s="33">
        <v>0</v>
      </c>
      <c r="K24" s="33">
        <f t="shared" si="0"/>
        <v>818.04444639264568</v>
      </c>
      <c r="L24" s="32">
        <v>0</v>
      </c>
    </row>
    <row r="25" spans="2:12" x14ac:dyDescent="0.35">
      <c r="B25" s="30">
        <v>22</v>
      </c>
      <c r="C25" s="31" t="s">
        <v>77</v>
      </c>
      <c r="D25" s="32">
        <v>0</v>
      </c>
      <c r="E25" s="32">
        <v>0</v>
      </c>
      <c r="F25" s="43">
        <v>0.33411594912903236</v>
      </c>
      <c r="G25" s="32">
        <v>2.9594971870967733E-2</v>
      </c>
      <c r="H25" s="32">
        <v>0</v>
      </c>
      <c r="I25" s="33">
        <v>0</v>
      </c>
      <c r="J25" s="33">
        <v>0</v>
      </c>
      <c r="K25" s="33">
        <f t="shared" si="0"/>
        <v>0.36371092100000008</v>
      </c>
      <c r="L25" s="32">
        <v>0</v>
      </c>
    </row>
    <row r="26" spans="2:12" x14ac:dyDescent="0.35">
      <c r="B26" s="30">
        <v>23</v>
      </c>
      <c r="C26" s="34" t="s">
        <v>78</v>
      </c>
      <c r="D26" s="32">
        <v>2.9185618451612903E-2</v>
      </c>
      <c r="E26" s="32">
        <v>0</v>
      </c>
      <c r="F26" s="43">
        <v>0.46968338748387101</v>
      </c>
      <c r="G26" s="32">
        <v>1.2460063741935484E-2</v>
      </c>
      <c r="H26" s="32">
        <v>0</v>
      </c>
      <c r="I26" s="33">
        <v>0</v>
      </c>
      <c r="J26" s="33">
        <v>0</v>
      </c>
      <c r="K26" s="33">
        <f t="shared" si="0"/>
        <v>0.51132906967741942</v>
      </c>
      <c r="L26" s="32">
        <v>0</v>
      </c>
    </row>
    <row r="27" spans="2:12" x14ac:dyDescent="0.35">
      <c r="B27" s="30">
        <v>24</v>
      </c>
      <c r="C27" s="31" t="s">
        <v>79</v>
      </c>
      <c r="D27" s="32">
        <v>0</v>
      </c>
      <c r="E27" s="32">
        <v>0</v>
      </c>
      <c r="F27" s="43">
        <v>0.24775055699999998</v>
      </c>
      <c r="G27" s="32">
        <v>0</v>
      </c>
      <c r="H27" s="32">
        <v>0</v>
      </c>
      <c r="I27" s="33">
        <v>0</v>
      </c>
      <c r="J27" s="33">
        <v>0</v>
      </c>
      <c r="K27" s="33">
        <f t="shared" si="0"/>
        <v>0.24775055699999998</v>
      </c>
      <c r="L27" s="32">
        <v>0</v>
      </c>
    </row>
    <row r="28" spans="2:12" x14ac:dyDescent="0.35">
      <c r="B28" s="30">
        <v>25</v>
      </c>
      <c r="C28" s="31" t="s">
        <v>80</v>
      </c>
      <c r="D28" s="32">
        <v>0</v>
      </c>
      <c r="E28" s="32">
        <v>0</v>
      </c>
      <c r="F28" s="43">
        <v>0.16738998267741931</v>
      </c>
      <c r="G28" s="32">
        <v>2.0457041935483863E-3</v>
      </c>
      <c r="H28" s="32">
        <v>0</v>
      </c>
      <c r="I28" s="33">
        <v>0</v>
      </c>
      <c r="J28" s="33">
        <v>0</v>
      </c>
      <c r="K28" s="33">
        <f t="shared" si="0"/>
        <v>0.16943568687096769</v>
      </c>
      <c r="L28" s="32">
        <v>0</v>
      </c>
    </row>
    <row r="29" spans="2:12" x14ac:dyDescent="0.35">
      <c r="B29" s="30">
        <v>26</v>
      </c>
      <c r="C29" s="34" t="s">
        <v>81</v>
      </c>
      <c r="D29" s="32">
        <v>0.32761945096774198</v>
      </c>
      <c r="E29" s="32">
        <v>0</v>
      </c>
      <c r="F29" s="43">
        <v>104.70942216687092</v>
      </c>
      <c r="G29" s="32">
        <v>6.258294644612902</v>
      </c>
      <c r="H29" s="32">
        <v>0</v>
      </c>
      <c r="I29" s="33">
        <v>0</v>
      </c>
      <c r="J29" s="33">
        <v>0</v>
      </c>
      <c r="K29" s="33">
        <f t="shared" si="0"/>
        <v>111.29533626245157</v>
      </c>
      <c r="L29" s="32">
        <v>0</v>
      </c>
    </row>
    <row r="30" spans="2:12" x14ac:dyDescent="0.35">
      <c r="B30" s="30">
        <v>27</v>
      </c>
      <c r="C30" s="34" t="s">
        <v>82</v>
      </c>
      <c r="D30" s="32">
        <v>5.6774769838709674E-2</v>
      </c>
      <c r="E30" s="32">
        <v>0</v>
      </c>
      <c r="F30" s="43">
        <v>21.492513328709734</v>
      </c>
      <c r="G30" s="32">
        <v>1.2354031616451617</v>
      </c>
      <c r="H30" s="32">
        <v>0</v>
      </c>
      <c r="I30" s="33">
        <v>0</v>
      </c>
      <c r="J30" s="33">
        <v>0</v>
      </c>
      <c r="K30" s="33">
        <f t="shared" si="0"/>
        <v>22.784691260193608</v>
      </c>
      <c r="L30" s="32">
        <v>0</v>
      </c>
    </row>
    <row r="31" spans="2:12" x14ac:dyDescent="0.35">
      <c r="B31" s="30">
        <v>28</v>
      </c>
      <c r="C31" s="34" t="s">
        <v>22</v>
      </c>
      <c r="D31" s="32">
        <v>0.556206739483871</v>
      </c>
      <c r="E31" s="32">
        <v>0</v>
      </c>
      <c r="F31" s="43">
        <v>43.473626243709759</v>
      </c>
      <c r="G31" s="32">
        <v>3.3190401201612909</v>
      </c>
      <c r="H31" s="32">
        <v>0</v>
      </c>
      <c r="I31" s="33">
        <v>0</v>
      </c>
      <c r="J31" s="33">
        <v>0</v>
      </c>
      <c r="K31" s="33">
        <f t="shared" si="0"/>
        <v>47.348873103354919</v>
      </c>
      <c r="L31" s="32">
        <v>0</v>
      </c>
    </row>
    <row r="32" spans="2:12" x14ac:dyDescent="0.35">
      <c r="B32" s="30">
        <v>29</v>
      </c>
      <c r="C32" s="34" t="s">
        <v>83</v>
      </c>
      <c r="D32" s="32">
        <v>1.0631922645161289E-2</v>
      </c>
      <c r="E32" s="32">
        <v>0</v>
      </c>
      <c r="F32" s="43">
        <v>1.9169700765483861</v>
      </c>
      <c r="G32" s="32">
        <v>5.5722124903225811E-2</v>
      </c>
      <c r="H32" s="32">
        <v>0</v>
      </c>
      <c r="I32" s="33">
        <v>0</v>
      </c>
      <c r="J32" s="33">
        <v>0</v>
      </c>
      <c r="K32" s="33">
        <f t="shared" si="0"/>
        <v>1.9833241240967732</v>
      </c>
      <c r="L32" s="32">
        <v>0</v>
      </c>
    </row>
    <row r="33" spans="2:12" x14ac:dyDescent="0.35">
      <c r="B33" s="30">
        <v>30</v>
      </c>
      <c r="C33" s="34" t="s">
        <v>84</v>
      </c>
      <c r="D33" s="32">
        <v>1.1568105732258067</v>
      </c>
      <c r="E33" s="32">
        <v>0</v>
      </c>
      <c r="F33" s="43">
        <v>76.060660939096849</v>
      </c>
      <c r="G33" s="32">
        <v>7.8884967906129067</v>
      </c>
      <c r="H33" s="32">
        <v>0</v>
      </c>
      <c r="I33" s="33">
        <v>0</v>
      </c>
      <c r="J33" s="33">
        <v>0</v>
      </c>
      <c r="K33" s="33">
        <f t="shared" si="0"/>
        <v>85.105968302935565</v>
      </c>
      <c r="L33" s="32">
        <v>0</v>
      </c>
    </row>
    <row r="34" spans="2:12" x14ac:dyDescent="0.35">
      <c r="B34" s="30">
        <v>31</v>
      </c>
      <c r="C34" s="34" t="s">
        <v>85</v>
      </c>
      <c r="D34" s="32">
        <v>0.45836268696774185</v>
      </c>
      <c r="E34" s="32">
        <v>0</v>
      </c>
      <c r="F34" s="43">
        <v>63.016791837322579</v>
      </c>
      <c r="G34" s="32">
        <v>4.7724597466451613</v>
      </c>
      <c r="H34" s="32">
        <v>0</v>
      </c>
      <c r="I34" s="33">
        <v>0</v>
      </c>
      <c r="J34" s="33">
        <v>0</v>
      </c>
      <c r="K34" s="33">
        <f t="shared" si="0"/>
        <v>68.247614270935486</v>
      </c>
      <c r="L34" s="32">
        <v>0</v>
      </c>
    </row>
    <row r="35" spans="2:12" x14ac:dyDescent="0.35">
      <c r="B35" s="30">
        <v>32</v>
      </c>
      <c r="C35" s="31" t="s">
        <v>86</v>
      </c>
      <c r="D35" s="32">
        <v>0</v>
      </c>
      <c r="E35" s="32">
        <v>0</v>
      </c>
      <c r="F35" s="43">
        <v>1.2539927293225808</v>
      </c>
      <c r="G35" s="32">
        <v>5.1282129999999978E-3</v>
      </c>
      <c r="H35" s="32">
        <v>0</v>
      </c>
      <c r="I35" s="33">
        <v>0</v>
      </c>
      <c r="J35" s="33">
        <v>0</v>
      </c>
      <c r="K35" s="33">
        <f t="shared" si="0"/>
        <v>1.2591209423225809</v>
      </c>
      <c r="L35" s="32">
        <v>0</v>
      </c>
    </row>
    <row r="36" spans="2:12" x14ac:dyDescent="0.35">
      <c r="B36" s="30">
        <v>33</v>
      </c>
      <c r="C36" s="34" t="s">
        <v>87</v>
      </c>
      <c r="D36" s="32">
        <v>1.315962629387097</v>
      </c>
      <c r="E36" s="32">
        <v>0</v>
      </c>
      <c r="F36" s="43">
        <v>132.84941011316101</v>
      </c>
      <c r="G36" s="32">
        <v>8.2929439907419376</v>
      </c>
      <c r="H36" s="32">
        <v>0</v>
      </c>
      <c r="I36" s="33">
        <v>0</v>
      </c>
      <c r="J36" s="33">
        <v>0</v>
      </c>
      <c r="K36" s="33">
        <f t="shared" si="0"/>
        <v>142.45831673329005</v>
      </c>
      <c r="L36" s="32">
        <v>0</v>
      </c>
    </row>
    <row r="37" spans="2:12" x14ac:dyDescent="0.35">
      <c r="B37" s="30">
        <v>34</v>
      </c>
      <c r="C37" s="34" t="s">
        <v>88</v>
      </c>
      <c r="D37" s="32">
        <v>1.2906220611612904</v>
      </c>
      <c r="E37" s="32">
        <v>0</v>
      </c>
      <c r="F37" s="43">
        <v>55.945046063225846</v>
      </c>
      <c r="G37" s="32">
        <v>2.8744019300967736</v>
      </c>
      <c r="H37" s="32">
        <v>0</v>
      </c>
      <c r="I37" s="33">
        <v>0</v>
      </c>
      <c r="J37" s="33">
        <v>0</v>
      </c>
      <c r="K37" s="33">
        <f t="shared" si="0"/>
        <v>60.110070054483913</v>
      </c>
      <c r="L37" s="32">
        <v>0</v>
      </c>
    </row>
    <row r="38" spans="2:12" x14ac:dyDescent="0.35">
      <c r="B38" s="30">
        <v>35</v>
      </c>
      <c r="C38" s="34" t="s">
        <v>89</v>
      </c>
      <c r="D38" s="32">
        <v>0</v>
      </c>
      <c r="E38" s="32">
        <v>0</v>
      </c>
      <c r="F38" s="43">
        <v>0.210375749516129</v>
      </c>
      <c r="G38" s="32">
        <v>4.9324953548387134E-3</v>
      </c>
      <c r="H38" s="32">
        <v>0</v>
      </c>
      <c r="I38" s="33">
        <v>0</v>
      </c>
      <c r="J38" s="33">
        <v>0</v>
      </c>
      <c r="K38" s="33">
        <f t="shared" si="0"/>
        <v>0.21530824487096772</v>
      </c>
      <c r="L38" s="32">
        <v>0</v>
      </c>
    </row>
    <row r="39" spans="2:12" x14ac:dyDescent="0.35">
      <c r="B39" s="30">
        <v>36</v>
      </c>
      <c r="C39" s="34" t="s">
        <v>90</v>
      </c>
      <c r="D39" s="32">
        <v>1.4572092131290324</v>
      </c>
      <c r="E39" s="32">
        <v>0</v>
      </c>
      <c r="F39" s="43">
        <v>184.56078464874167</v>
      </c>
      <c r="G39" s="32">
        <v>18.411602321806427</v>
      </c>
      <c r="H39" s="32">
        <v>0</v>
      </c>
      <c r="I39" s="33">
        <v>0</v>
      </c>
      <c r="J39" s="33">
        <v>0</v>
      </c>
      <c r="K39" s="33">
        <f t="shared" si="0"/>
        <v>204.42959618367712</v>
      </c>
      <c r="L39" s="32">
        <v>0</v>
      </c>
    </row>
    <row r="40" spans="2:12" x14ac:dyDescent="0.35">
      <c r="B40" s="30">
        <v>37</v>
      </c>
      <c r="C40" s="34" t="s">
        <v>91</v>
      </c>
      <c r="D40" s="32">
        <v>6.488442106451614E-2</v>
      </c>
      <c r="E40" s="32">
        <v>0</v>
      </c>
      <c r="F40" s="43">
        <v>9.9426289628709696</v>
      </c>
      <c r="G40" s="32">
        <v>0.66769823374193549</v>
      </c>
      <c r="H40" s="32">
        <v>0</v>
      </c>
      <c r="I40" s="33">
        <v>0</v>
      </c>
      <c r="J40" s="33">
        <v>0</v>
      </c>
      <c r="K40" s="33">
        <f t="shared" si="0"/>
        <v>10.675211617677421</v>
      </c>
      <c r="L40" s="32">
        <v>0</v>
      </c>
    </row>
    <row r="41" spans="2:12" x14ac:dyDescent="0.35">
      <c r="B41" s="30">
        <v>38</v>
      </c>
      <c r="C41" s="34" t="s">
        <v>92</v>
      </c>
      <c r="D41" s="32">
        <v>0.25956424235483871</v>
      </c>
      <c r="E41" s="32">
        <v>0</v>
      </c>
      <c r="F41" s="43">
        <v>113.16364008625811</v>
      </c>
      <c r="G41" s="32">
        <v>8.1994201650645167</v>
      </c>
      <c r="H41" s="32">
        <v>0</v>
      </c>
      <c r="I41" s="33">
        <v>0</v>
      </c>
      <c r="J41" s="33">
        <v>0</v>
      </c>
      <c r="K41" s="33">
        <f t="shared" si="0"/>
        <v>121.62262449367748</v>
      </c>
      <c r="L41" s="32">
        <v>0</v>
      </c>
    </row>
    <row r="42" spans="2:12" s="38" customFormat="1" x14ac:dyDescent="0.35">
      <c r="B42" s="35" t="s">
        <v>93</v>
      </c>
      <c r="C42" s="36"/>
      <c r="D42" s="37">
        <f>SUM(D4:D41)</f>
        <v>24.77946766000003</v>
      </c>
      <c r="E42" s="37">
        <f t="shared" ref="E42:L42" si="1">SUM(E4:E41)</f>
        <v>0</v>
      </c>
      <c r="F42" s="37">
        <f t="shared" si="1"/>
        <v>2196.8247343739995</v>
      </c>
      <c r="G42" s="37">
        <f t="shared" si="1"/>
        <v>207.83281836399999</v>
      </c>
      <c r="H42" s="37">
        <f t="shared" si="1"/>
        <v>0</v>
      </c>
      <c r="I42" s="37">
        <f t="shared" si="1"/>
        <v>0</v>
      </c>
      <c r="J42" s="37">
        <f t="shared" si="1"/>
        <v>0</v>
      </c>
      <c r="K42" s="37">
        <f>SUM(K4:K41)</f>
        <v>2429.4370203979997</v>
      </c>
      <c r="L42" s="37">
        <f t="shared" si="1"/>
        <v>0</v>
      </c>
    </row>
    <row r="43" spans="2:12" x14ac:dyDescent="0.35">
      <c r="B43" t="s">
        <v>94</v>
      </c>
      <c r="D43" s="41"/>
      <c r="I43" s="39"/>
      <c r="J43" s="39"/>
    </row>
    <row r="44" spans="2:12" s="39" customFormat="1" x14ac:dyDescent="0.35">
      <c r="D44" s="45"/>
      <c r="F44" s="45"/>
      <c r="G44" s="45"/>
      <c r="K44" s="45"/>
    </row>
    <row r="45" spans="2:12" x14ac:dyDescent="0.35">
      <c r="G45" s="41"/>
      <c r="H45" s="41"/>
      <c r="I45" s="77"/>
      <c r="J45" s="77"/>
      <c r="K45" s="41"/>
      <c r="L45" s="39"/>
    </row>
    <row r="46" spans="2:12" x14ac:dyDescent="0.35">
      <c r="D46" s="45"/>
      <c r="F46" s="45"/>
      <c r="G46" s="45"/>
      <c r="I46" s="39"/>
      <c r="J46" s="39"/>
      <c r="K46" s="45"/>
      <c r="L46" s="39"/>
    </row>
    <row r="47" spans="2:12" s="45" customFormat="1" x14ac:dyDescent="0.35">
      <c r="D47" s="39"/>
      <c r="E47" s="39"/>
      <c r="F47" s="39"/>
      <c r="G47" s="39"/>
      <c r="I47" s="39"/>
      <c r="J47" s="39"/>
      <c r="K47" s="39"/>
      <c r="L47" s="39"/>
    </row>
    <row r="48" spans="2:12" x14ac:dyDescent="0.35">
      <c r="D48" s="40"/>
      <c r="E48" s="40"/>
      <c r="F48" s="40"/>
      <c r="G48" s="40"/>
      <c r="H48" s="40"/>
      <c r="I48" s="41"/>
      <c r="J48" s="41"/>
      <c r="K48" s="40"/>
      <c r="L48" s="40"/>
    </row>
    <row r="49" spans="11:11" x14ac:dyDescent="0.35">
      <c r="K49" s="42"/>
    </row>
    <row r="50" spans="11:11" x14ac:dyDescent="0.35">
      <c r="K50" s="42"/>
    </row>
  </sheetData>
  <mergeCells count="2">
    <mergeCell ref="B1:L1"/>
    <mergeCell ref="B2:L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8b35688-4182-4923-8f18-a71d5d341a4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180B35E97A2C418A131BB3027A26C0" ma:contentTypeVersion="18" ma:contentTypeDescription="Create a new document." ma:contentTypeScope="" ma:versionID="66548fec3efed12f29da32e1568b7bc8">
  <xsd:schema xmlns:xsd="http://www.w3.org/2001/XMLSchema" xmlns:xs="http://www.w3.org/2001/XMLSchema" xmlns:p="http://schemas.microsoft.com/office/2006/metadata/properties" xmlns:ns3="47aaa789-c639-43ce-9f32-b60aacd0a402" xmlns:ns4="28b35688-4182-4923-8f18-a71d5d341a4d" targetNamespace="http://schemas.microsoft.com/office/2006/metadata/properties" ma:root="true" ma:fieldsID="077f49844d6721f7472455af53015259" ns3:_="" ns4:_="">
    <xsd:import namespace="47aaa789-c639-43ce-9f32-b60aacd0a402"/>
    <xsd:import namespace="28b35688-4182-4923-8f18-a71d5d341a4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aaa789-c639-43ce-9f32-b60aacd0a40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b35688-4182-4923-8f18-a71d5d341a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8DF11C-3631-43BA-8B60-0042BF0643C6}">
  <ds:schemaRefs>
    <ds:schemaRef ds:uri="http://purl.org/dc/elements/1.1/"/>
    <ds:schemaRef ds:uri="47aaa789-c639-43ce-9f32-b60aacd0a402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28b35688-4182-4923-8f18-a71d5d341a4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2D65B78-21FD-42FB-98D1-B3E08CB93D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196B99-64DE-4FE7-8173-F902FAAD55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aaa789-c639-43ce-9f32-b60aacd0a402"/>
    <ds:schemaRef ds:uri="28b35688-4182-4923-8f18-a71d5d341a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Anex A1 Frmt for AUM disclosure</vt:lpstr>
      <vt:lpstr>Anex A2 Frmt AUM state UT wise 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ravindar.muthyala</dc:creator>
  <cp:lastModifiedBy>Sadath Khan</cp:lastModifiedBy>
  <dcterms:created xsi:type="dcterms:W3CDTF">2014-04-10T12:10:22Z</dcterms:created>
  <dcterms:modified xsi:type="dcterms:W3CDTF">2026-04-10T06:27:57Z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0x01010047180B35E97A2C418A131BB3027A26C0</vt:lpwstr>
  </property>
</Properties>
</file>