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January/Disclosure of AUM/"/>
    </mc:Choice>
  </mc:AlternateContent>
  <xr:revisionPtr revIDLastSave="0" documentId="8_{04768D10-200B-4582-8F23-624C8654A7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5" i="1" l="1"/>
  <c r="BK34" i="1" l="1"/>
  <c r="BK46" i="1" l="1"/>
  <c r="BK44" i="1"/>
  <c r="BK43" i="1"/>
  <c r="BK42" i="1"/>
  <c r="BK41" i="1"/>
  <c r="BK40" i="1"/>
  <c r="BK39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J47" i="1" l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K52" i="1" l="1"/>
  <c r="BK38" i="1" l="1"/>
  <c r="BK58" i="1" l="1"/>
  <c r="BK28" i="1" l="1"/>
  <c r="BK61" i="1" l="1"/>
  <c r="BI62" i="1" l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J62" i="1"/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C5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C74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59" i="1"/>
  <c r="BK14" i="1"/>
  <c r="BK15" i="1" s="1"/>
  <c r="BK18" i="1"/>
  <c r="BK47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K73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8" i="1" l="1"/>
  <c r="BK62" i="1"/>
  <c r="BK63" i="1" s="1"/>
  <c r="BJ63" i="1"/>
  <c r="X63" i="1"/>
  <c r="AJ63" i="1"/>
  <c r="AN63" i="1"/>
  <c r="BD63" i="1"/>
  <c r="BK74" i="1"/>
  <c r="BC63" i="1"/>
  <c r="AS63" i="1"/>
  <c r="BK11" i="1"/>
  <c r="C63" i="1"/>
  <c r="AC63" i="1"/>
  <c r="AM63" i="1"/>
  <c r="BB63" i="1"/>
  <c r="AL63" i="1"/>
  <c r="AF63" i="1"/>
  <c r="T63" i="1"/>
  <c r="L63" i="1"/>
  <c r="BK19" i="1"/>
  <c r="K48" i="1"/>
  <c r="O48" i="1"/>
  <c r="U48" i="1"/>
  <c r="AG48" i="1"/>
  <c r="D63" i="1"/>
  <c r="F63" i="1"/>
  <c r="H63" i="1"/>
  <c r="J63" i="1"/>
  <c r="R63" i="1"/>
  <c r="V63" i="1"/>
  <c r="Z63" i="1"/>
  <c r="AB63" i="1"/>
  <c r="AD63" i="1"/>
  <c r="AH63" i="1"/>
  <c r="AP63" i="1"/>
  <c r="AR63" i="1"/>
  <c r="AT63" i="1"/>
  <c r="AV63" i="1"/>
  <c r="AX63" i="1"/>
  <c r="BJ48" i="1"/>
  <c r="BF63" i="1"/>
  <c r="AR48" i="1"/>
  <c r="BH63" i="1"/>
  <c r="BI63" i="1"/>
  <c r="BE63" i="1"/>
  <c r="BA63" i="1"/>
  <c r="AO63" i="1"/>
  <c r="AK63" i="1"/>
  <c r="Y63" i="1"/>
  <c r="M63" i="1"/>
  <c r="E63" i="1"/>
  <c r="BG63" i="1"/>
  <c r="AY63" i="1"/>
  <c r="AW63" i="1"/>
  <c r="AU63" i="1"/>
  <c r="AQ63" i="1"/>
  <c r="AJ48" i="1"/>
  <c r="AP48" i="1"/>
  <c r="AP30" i="1"/>
  <c r="D48" i="1"/>
  <c r="H48" i="1"/>
  <c r="N48" i="1"/>
  <c r="R48" i="1"/>
  <c r="T48" i="1"/>
  <c r="V48" i="1"/>
  <c r="X48" i="1"/>
  <c r="Z48" i="1"/>
  <c r="AD48" i="1"/>
  <c r="AF48" i="1"/>
  <c r="AH48" i="1"/>
  <c r="AL48" i="1"/>
  <c r="AT48" i="1"/>
  <c r="AV48" i="1"/>
  <c r="AX48" i="1"/>
  <c r="AZ48" i="1"/>
  <c r="BB48" i="1"/>
  <c r="BD48" i="1"/>
  <c r="BF48" i="1"/>
  <c r="H30" i="1"/>
  <c r="T30" i="1"/>
  <c r="V30" i="1"/>
  <c r="Z30" i="1"/>
  <c r="AB30" i="1"/>
  <c r="AL30" i="1"/>
  <c r="AN30" i="1"/>
  <c r="AR30" i="1"/>
  <c r="AT30" i="1"/>
  <c r="AV30" i="1"/>
  <c r="BH30" i="1"/>
  <c r="G63" i="1"/>
  <c r="I63" i="1"/>
  <c r="O63" i="1"/>
  <c r="Q63" i="1"/>
  <c r="S63" i="1"/>
  <c r="U63" i="1"/>
  <c r="AE63" i="1"/>
  <c r="AG63" i="1"/>
  <c r="AI63" i="1"/>
  <c r="Q48" i="1"/>
  <c r="S48" i="1"/>
  <c r="BC48" i="1"/>
  <c r="BE48" i="1"/>
  <c r="BE30" i="1"/>
  <c r="BK54" i="1"/>
  <c r="G48" i="1"/>
  <c r="I48" i="1"/>
  <c r="M48" i="1"/>
  <c r="Y48" i="1"/>
  <c r="AA48" i="1"/>
  <c r="AC48" i="1"/>
  <c r="AK48" i="1"/>
  <c r="AM48" i="1"/>
  <c r="AO48" i="1"/>
  <c r="AQ48" i="1"/>
  <c r="AS48" i="1"/>
  <c r="AU48" i="1"/>
  <c r="AW48" i="1"/>
  <c r="BG48" i="1"/>
  <c r="BI48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W48" i="1"/>
  <c r="J30" i="1"/>
  <c r="L30" i="1"/>
  <c r="N30" i="1"/>
  <c r="X30" i="1"/>
  <c r="AF30" i="1"/>
  <c r="AZ30" i="1"/>
  <c r="BD30" i="1"/>
  <c r="BK29" i="1"/>
  <c r="F48" i="1"/>
  <c r="J48" i="1"/>
  <c r="L48" i="1"/>
  <c r="P48" i="1"/>
  <c r="AE48" i="1"/>
  <c r="AI48" i="1"/>
  <c r="AN48" i="1"/>
  <c r="AY48" i="1"/>
  <c r="BA48" i="1"/>
  <c r="AZ63" i="1"/>
  <c r="AA63" i="1"/>
  <c r="W63" i="1"/>
  <c r="K63" i="1"/>
  <c r="E48" i="1"/>
  <c r="AB48" i="1"/>
  <c r="BH48" i="1"/>
  <c r="BK48" i="1"/>
  <c r="P63" i="1"/>
  <c r="N63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0" i="1" l="1"/>
  <c r="R70" i="1"/>
  <c r="H70" i="1"/>
  <c r="AF70" i="1"/>
  <c r="AR70" i="1"/>
  <c r="AS70" i="1"/>
  <c r="AN70" i="1"/>
  <c r="X70" i="1"/>
  <c r="AP70" i="1"/>
  <c r="BD70" i="1"/>
  <c r="C70" i="1"/>
  <c r="BK30" i="1"/>
  <c r="BC70" i="1"/>
  <c r="BB70" i="1"/>
  <c r="AH70" i="1"/>
  <c r="D70" i="1"/>
  <c r="AC70" i="1"/>
  <c r="V70" i="1"/>
  <c r="AB70" i="1"/>
  <c r="Z70" i="1"/>
  <c r="BJ70" i="1"/>
  <c r="AX70" i="1"/>
  <c r="AD70" i="1"/>
  <c r="AM70" i="1"/>
  <c r="G70" i="1"/>
  <c r="S70" i="1"/>
  <c r="AU70" i="1"/>
  <c r="BG70" i="1"/>
  <c r="AL70" i="1"/>
  <c r="AO70" i="1"/>
  <c r="O70" i="1"/>
  <c r="AI70" i="1"/>
  <c r="AQ70" i="1"/>
  <c r="AW70" i="1"/>
  <c r="AK70" i="1"/>
  <c r="M70" i="1"/>
  <c r="AJ70" i="1"/>
  <c r="BH70" i="1"/>
  <c r="BI70" i="1"/>
  <c r="AV70" i="1"/>
  <c r="AA70" i="1"/>
  <c r="Y70" i="1"/>
  <c r="AT70" i="1"/>
  <c r="Q70" i="1"/>
  <c r="AG70" i="1"/>
  <c r="E70" i="1"/>
  <c r="K70" i="1"/>
  <c r="AZ70" i="1"/>
  <c r="U70" i="1"/>
  <c r="W70" i="1"/>
  <c r="AE70" i="1"/>
  <c r="BA70" i="1"/>
  <c r="BF70" i="1"/>
  <c r="F70" i="1"/>
  <c r="I70" i="1"/>
  <c r="BE70" i="1"/>
  <c r="N70" i="1"/>
  <c r="J70" i="1"/>
  <c r="AY70" i="1"/>
  <c r="L70" i="1"/>
  <c r="P70" i="1"/>
  <c r="BK70" i="1" l="1"/>
  <c r="BL70" i="1" s="1"/>
  <c r="BM70" i="1" l="1"/>
  <c r="BM71" i="1"/>
</calcChain>
</file>

<file path=xl/sharedStrings.xml><?xml version="1.0" encoding="utf-8"?>
<sst xmlns="http://schemas.openxmlformats.org/spreadsheetml/2006/main" count="146" uniqueCount="112">
  <si>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</si>
  <si>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</si>
  <si>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</si>
  <si>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</si>
  <si>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</si>
  <si>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</si>
  <si>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</si>
  <si>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</si>
  <si>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</si>
  <si>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</si>
  <si>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</si>
  <si>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</si>
  <si>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</si>
  <si>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</si>
  <si>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</si>
  <si>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</si>
  <si>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</si>
  <si>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</si>
  <si>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</si>
  <si>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</si>
  <si>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</si>
  <si>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</si>
  <si>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</si>
  <si>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</si>
  <si>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</si>
  <si>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</si>
  <si>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</si>
  <si>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</si>
  <si>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</si>
  <si>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</si>
  <si>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</si>
  <si>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</si>
  <si>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</si>
  <si>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</si>
  <si>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</si>
  <si>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</si>
  <si>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</si>
  <si>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</si>
  <si>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</si>
  <si>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</si>
  <si>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</si>
  <si>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</si>
  <si>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</si>
  <si>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</si>
  <si>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</si>
  <si>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</si>
  <si>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</si>
  <si>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</si>
  <si>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</si>
  <si>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</si>
  <si>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</si>
  <si>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</si>
  <si>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</si>
  <si>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</si>
  <si>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</si>
  <si>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</si>
  <si>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</si>
  <si>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</si>
  <si>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</si>
  <si>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</si>
  <si>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</si>
  <si>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</si>
  <si>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</si>
  <si>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</si>
  <si>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</si>
  <si>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</si>
  <si>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</si>
  <si>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</si>
  <si>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</si>
  <si>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</si>
  <si>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</si>
  <si>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</si>
  <si>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</si>
  <si>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</si>
  <si>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</si>
  <si>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</si>
  <si>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</si>
  <si>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</si>
  <si>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</si>
  <si>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</si>
  <si>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</si>
  <si>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</si>
  <si>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</si>
  <si>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</si>
  <si>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</si>
  <si>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</si>
  <si>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</si>
  <si>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</si>
  <si>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</si>
  <si>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</si>
  <si>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</si>
  <si>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</si>
  <si>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</si>
  <si>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</si>
  <si>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</si>
  <si>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</si>
  <si>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</si>
  <si>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</si>
  <si>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</si>
  <si>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</si>
  <si>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</si>
  <si>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</si>
  <si>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</si>
  <si>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</si>
  <si>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</si>
  <si>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</si>
  <si>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</si>
  <si>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</si>
  <si>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</si>
  <si>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</si>
  <si>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Mutual Fund: Average Net Assets Under Management (AAUM) as on JAN 2026 (All figures in Rs. Crore)</t>
  </si>
  <si>
    <t>Table showing State wise /Union Territory wise contribution to AAUM of category of schemes as on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</si>
</sst>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4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Border="1" applyAlignment="1">
      <alignment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7"/>
  <sheetViews>
    <sheetView tabSelected="1" zoomScaleNormal="100" workbookViewId="0">
      <selection activeCell="C4" sqref="C4:L4"/>
    </sheetView>
  </sheetViews>
  <sheetFormatPr defaultColWidth="9.1796875" defaultRowHeight="14.5" x14ac:dyDescent="0.35"/>
  <cols>
    <col min="1" max="1" width="8.26953125" style="6" customWidth="1"/>
    <col min="2" max="2" width="63.54296875" style="6" bestFit="1" customWidth="1"/>
    <col min="3" max="62" width="9.54296875" style="6" customWidth="1"/>
    <col min="63" max="63" width="17" style="7" customWidth="1"/>
    <col min="64" max="65" width="10.7265625" style="6" bestFit="1" customWidth="1"/>
    <col min="66" max="66" width="9.1796875" style="6"/>
    <col min="67" max="67" width="9.1796875" style="51"/>
    <col min="68" max="16384" width="9.1796875" style="6"/>
  </cols>
  <sheetData>
    <row r="1" spans="1:67" ht="15" customHeight="1" thickBot="1" x14ac:dyDescent="0.4">
      <c r="B1" s="1"/>
    </row>
    <row r="2" spans="1:67" ht="15.75" customHeight="1" thickBot="1" x14ac:dyDescent="0.4">
      <c r="A2" s="90" t="s">
        <v>0</v>
      </c>
      <c r="B2" s="92" t="s">
        <v>1</v>
      </c>
      <c r="C2" s="95" t="s">
        <v>110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7"/>
    </row>
    <row r="3" spans="1:67" ht="16" thickBot="1" x14ac:dyDescent="0.4">
      <c r="A3" s="91"/>
      <c r="B3" s="93"/>
      <c r="C3" s="98" t="s"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  <c r="W3" s="98" t="s">
        <v>3</v>
      </c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100"/>
      <c r="AQ3" s="98" t="s">
        <v>4</v>
      </c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100"/>
      <c r="BK3" s="87" t="s">
        <v>30</v>
      </c>
    </row>
    <row r="4" spans="1:67" ht="16" thickBot="1" x14ac:dyDescent="0.4">
      <c r="A4" s="91"/>
      <c r="B4" s="93"/>
      <c r="C4" s="84" t="s">
        <v>49</v>
      </c>
      <c r="D4" s="85"/>
      <c r="E4" s="85"/>
      <c r="F4" s="85"/>
      <c r="G4" s="85"/>
      <c r="H4" s="85"/>
      <c r="I4" s="85"/>
      <c r="J4" s="85"/>
      <c r="K4" s="85"/>
      <c r="L4" s="86"/>
      <c r="M4" s="84" t="s">
        <v>50</v>
      </c>
      <c r="N4" s="85"/>
      <c r="O4" s="85"/>
      <c r="P4" s="85"/>
      <c r="Q4" s="85"/>
      <c r="R4" s="85"/>
      <c r="S4" s="85"/>
      <c r="T4" s="85"/>
      <c r="U4" s="85"/>
      <c r="V4" s="86"/>
      <c r="W4" s="84" t="s">
        <v>49</v>
      </c>
      <c r="X4" s="85"/>
      <c r="Y4" s="85"/>
      <c r="Z4" s="85"/>
      <c r="AA4" s="85"/>
      <c r="AB4" s="85"/>
      <c r="AC4" s="85"/>
      <c r="AD4" s="85"/>
      <c r="AE4" s="85"/>
      <c r="AF4" s="86"/>
      <c r="AG4" s="84" t="s">
        <v>50</v>
      </c>
      <c r="AH4" s="85"/>
      <c r="AI4" s="85"/>
      <c r="AJ4" s="85"/>
      <c r="AK4" s="85"/>
      <c r="AL4" s="85"/>
      <c r="AM4" s="85"/>
      <c r="AN4" s="85"/>
      <c r="AO4" s="85"/>
      <c r="AP4" s="86"/>
      <c r="AQ4" s="84" t="s">
        <v>49</v>
      </c>
      <c r="AR4" s="85"/>
      <c r="AS4" s="85"/>
      <c r="AT4" s="85"/>
      <c r="AU4" s="85"/>
      <c r="AV4" s="85"/>
      <c r="AW4" s="85"/>
      <c r="AX4" s="85"/>
      <c r="AY4" s="85"/>
      <c r="AZ4" s="86"/>
      <c r="BA4" s="84" t="s">
        <v>50</v>
      </c>
      <c r="BB4" s="85"/>
      <c r="BC4" s="85"/>
      <c r="BD4" s="85"/>
      <c r="BE4" s="85"/>
      <c r="BF4" s="85"/>
      <c r="BG4" s="85"/>
      <c r="BH4" s="85"/>
      <c r="BI4" s="85"/>
      <c r="BJ4" s="86"/>
      <c r="BK4" s="88"/>
    </row>
    <row r="5" spans="1:67" ht="18" customHeight="1" x14ac:dyDescent="0.35">
      <c r="A5" s="91"/>
      <c r="B5" s="93"/>
      <c r="C5" s="81" t="s">
        <v>5</v>
      </c>
      <c r="D5" s="82"/>
      <c r="E5" s="82"/>
      <c r="F5" s="82"/>
      <c r="G5" s="83"/>
      <c r="H5" s="78" t="s">
        <v>6</v>
      </c>
      <c r="I5" s="79"/>
      <c r="J5" s="79"/>
      <c r="K5" s="79"/>
      <c r="L5" s="80"/>
      <c r="M5" s="81" t="s">
        <v>5</v>
      </c>
      <c r="N5" s="82"/>
      <c r="O5" s="82"/>
      <c r="P5" s="82"/>
      <c r="Q5" s="83"/>
      <c r="R5" s="78" t="s">
        <v>6</v>
      </c>
      <c r="S5" s="79"/>
      <c r="T5" s="79"/>
      <c r="U5" s="79"/>
      <c r="V5" s="80"/>
      <c r="W5" s="81" t="s">
        <v>5</v>
      </c>
      <c r="X5" s="82"/>
      <c r="Y5" s="82"/>
      <c r="Z5" s="82"/>
      <c r="AA5" s="83"/>
      <c r="AB5" s="78" t="s">
        <v>6</v>
      </c>
      <c r="AC5" s="79"/>
      <c r="AD5" s="79"/>
      <c r="AE5" s="79"/>
      <c r="AF5" s="80"/>
      <c r="AG5" s="81" t="s">
        <v>5</v>
      </c>
      <c r="AH5" s="82"/>
      <c r="AI5" s="82"/>
      <c r="AJ5" s="82"/>
      <c r="AK5" s="83"/>
      <c r="AL5" s="78" t="s">
        <v>6</v>
      </c>
      <c r="AM5" s="79"/>
      <c r="AN5" s="79"/>
      <c r="AO5" s="79"/>
      <c r="AP5" s="80"/>
      <c r="AQ5" s="81" t="s">
        <v>5</v>
      </c>
      <c r="AR5" s="82"/>
      <c r="AS5" s="82"/>
      <c r="AT5" s="82"/>
      <c r="AU5" s="83"/>
      <c r="AV5" s="78" t="s">
        <v>6</v>
      </c>
      <c r="AW5" s="79"/>
      <c r="AX5" s="79"/>
      <c r="AY5" s="79"/>
      <c r="AZ5" s="80"/>
      <c r="BA5" s="81" t="s">
        <v>5</v>
      </c>
      <c r="BB5" s="82"/>
      <c r="BC5" s="82"/>
      <c r="BD5" s="82"/>
      <c r="BE5" s="83"/>
      <c r="BF5" s="78" t="s">
        <v>6</v>
      </c>
      <c r="BG5" s="79"/>
      <c r="BH5" s="79"/>
      <c r="BI5" s="79"/>
      <c r="BJ5" s="80"/>
      <c r="BK5" s="88"/>
    </row>
    <row r="6" spans="1:67" x14ac:dyDescent="0.35">
      <c r="A6" s="91"/>
      <c r="B6" s="94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9"/>
    </row>
    <row r="7" spans="1:67" ht="15.5" x14ac:dyDescent="0.35">
      <c r="A7" s="53" t="s">
        <v>46</v>
      </c>
      <c r="B7" s="52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6"/>
    </row>
    <row r="8" spans="1:67" x14ac:dyDescent="0.35">
      <c r="A8" s="54" t="s">
        <v>7</v>
      </c>
      <c r="B8" s="57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8"/>
    </row>
    <row r="9" spans="1:67" s="13" customFormat="1" x14ac:dyDescent="0.35">
      <c r="A9" s="54"/>
      <c r="B9" s="59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8"/>
    </row>
    <row r="10" spans="1:67" s="13" customFormat="1" x14ac:dyDescent="0.35">
      <c r="A10" s="54"/>
      <c r="B10" s="59" t="s">
        <v>98</v>
      </c>
      <c r="C10" s="9">
        <v>0</v>
      </c>
      <c r="D10" s="10">
        <v>0.61319937432258054</v>
      </c>
      <c r="E10" s="10">
        <v>0</v>
      </c>
      <c r="F10" s="10">
        <v>0</v>
      </c>
      <c r="G10" s="11">
        <v>0</v>
      </c>
      <c r="H10" s="9">
        <v>0.33831260000000002</v>
      </c>
      <c r="I10" s="10">
        <v>10.45458524</v>
      </c>
      <c r="J10" s="10">
        <v>0</v>
      </c>
      <c r="K10" s="10">
        <v>0</v>
      </c>
      <c r="L10" s="11">
        <v>0.59964717000000001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0.26972066</v>
      </c>
      <c r="S10" s="10">
        <v>0</v>
      </c>
      <c r="T10" s="10">
        <v>0</v>
      </c>
      <c r="U10" s="10">
        <v>0</v>
      </c>
      <c r="V10" s="11">
        <v>4.1181179999999998E-2</v>
      </c>
      <c r="W10" s="9">
        <v>9.7000000000000003E-7</v>
      </c>
      <c r="X10" s="10">
        <v>0</v>
      </c>
      <c r="Y10" s="10">
        <v>0</v>
      </c>
      <c r="Z10" s="10">
        <v>0</v>
      </c>
      <c r="AA10" s="11">
        <v>0</v>
      </c>
      <c r="AB10" s="9">
        <v>5.3950079999999997E-2</v>
      </c>
      <c r="AC10" s="10">
        <v>0.15330050000000001</v>
      </c>
      <c r="AD10" s="10">
        <v>0</v>
      </c>
      <c r="AE10" s="10">
        <v>0</v>
      </c>
      <c r="AF10" s="11">
        <v>1.1671428998064508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2.709932E-2</v>
      </c>
      <c r="AM10" s="10">
        <v>1.4500000000000001E-6</v>
      </c>
      <c r="AN10" s="10">
        <v>0</v>
      </c>
      <c r="AO10" s="10">
        <v>0</v>
      </c>
      <c r="AP10" s="11">
        <v>3.8862599999999997E-2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2.8430901300000002</v>
      </c>
      <c r="AW10" s="10">
        <v>2.171266185870973</v>
      </c>
      <c r="AX10" s="10">
        <v>0</v>
      </c>
      <c r="AY10" s="10">
        <v>0</v>
      </c>
      <c r="AZ10" s="11">
        <v>9.5941164299999997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1.3190291999999999</v>
      </c>
      <c r="BG10" s="10">
        <v>0.26123309</v>
      </c>
      <c r="BH10" s="10">
        <v>0</v>
      </c>
      <c r="BI10" s="10">
        <v>0</v>
      </c>
      <c r="BJ10" s="11">
        <v>2.6838479400000002</v>
      </c>
      <c r="BK10" s="12">
        <f>SUM(C10:BJ10)</f>
        <v>32.62958702000001</v>
      </c>
      <c r="BO10" s="48"/>
    </row>
    <row r="11" spans="1:67" s="18" customFormat="1" x14ac:dyDescent="0.35">
      <c r="A11" s="54"/>
      <c r="B11" s="60" t="s">
        <v>9</v>
      </c>
      <c r="C11" s="14">
        <f t="shared" ref="C11:AH11" si="0">SUM(C9:C10)</f>
        <v>0</v>
      </c>
      <c r="D11" s="15">
        <f t="shared" si="0"/>
        <v>0.61319937432258054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0.33831260000000002</v>
      </c>
      <c r="I11" s="15">
        <f t="shared" si="0"/>
        <v>10.45458524</v>
      </c>
      <c r="J11" s="15">
        <f t="shared" si="0"/>
        <v>0</v>
      </c>
      <c r="K11" s="15">
        <f t="shared" si="0"/>
        <v>0</v>
      </c>
      <c r="L11" s="16">
        <f t="shared" si="0"/>
        <v>0.59964717000000001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0.26972066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4.1181179999999998E-2</v>
      </c>
      <c r="W11" s="14">
        <f t="shared" si="0"/>
        <v>9.7000000000000003E-7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5.3950079999999997E-2</v>
      </c>
      <c r="AC11" s="15">
        <f t="shared" si="0"/>
        <v>0.15330050000000001</v>
      </c>
      <c r="AD11" s="15">
        <f t="shared" si="0"/>
        <v>0</v>
      </c>
      <c r="AE11" s="15">
        <f t="shared" si="0"/>
        <v>0</v>
      </c>
      <c r="AF11" s="16">
        <f t="shared" si="0"/>
        <v>1.1671428998064508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2.709932E-2</v>
      </c>
      <c r="AM11" s="15">
        <f t="shared" si="1"/>
        <v>1.4500000000000001E-6</v>
      </c>
      <c r="AN11" s="15">
        <f t="shared" si="1"/>
        <v>0</v>
      </c>
      <c r="AO11" s="15">
        <f t="shared" si="1"/>
        <v>0</v>
      </c>
      <c r="AP11" s="16">
        <f t="shared" si="1"/>
        <v>3.8862599999999997E-2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2.8430901300000002</v>
      </c>
      <c r="AW11" s="15">
        <f t="shared" si="1"/>
        <v>2.171266185870973</v>
      </c>
      <c r="AX11" s="15">
        <f t="shared" si="1"/>
        <v>0</v>
      </c>
      <c r="AY11" s="15">
        <f t="shared" si="1"/>
        <v>0</v>
      </c>
      <c r="AZ11" s="16">
        <f t="shared" si="1"/>
        <v>9.5941164299999997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1.3190291999999999</v>
      </c>
      <c r="BG11" s="15">
        <f t="shared" si="1"/>
        <v>0.26123309</v>
      </c>
      <c r="BH11" s="15">
        <f t="shared" si="1"/>
        <v>0</v>
      </c>
      <c r="BI11" s="15">
        <f t="shared" si="1"/>
        <v>0</v>
      </c>
      <c r="BJ11" s="16">
        <f t="shared" si="1"/>
        <v>2.6838479400000002</v>
      </c>
      <c r="BK11" s="17">
        <f t="shared" si="1"/>
        <v>32.62958702000001</v>
      </c>
      <c r="BO11" s="50"/>
    </row>
    <row r="12" spans="1:67" ht="15" customHeight="1" x14ac:dyDescent="0.3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3"/>
    </row>
    <row r="13" spans="1:67" s="18" customFormat="1" x14ac:dyDescent="0.35">
      <c r="A13" s="54" t="s">
        <v>10</v>
      </c>
      <c r="B13" s="57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O13" s="50"/>
    </row>
    <row r="14" spans="1:67" s="13" customFormat="1" x14ac:dyDescent="0.35">
      <c r="A14" s="54"/>
      <c r="B14" s="59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8"/>
    </row>
    <row r="15" spans="1:67" s="18" customFormat="1" x14ac:dyDescent="0.35">
      <c r="A15" s="54"/>
      <c r="B15" s="60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O15" s="50"/>
    </row>
    <row r="16" spans="1:67" ht="15" customHeight="1" x14ac:dyDescent="0.3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</row>
    <row r="17" spans="1:67" s="13" customFormat="1" x14ac:dyDescent="0.35">
      <c r="A17" s="54" t="s">
        <v>13</v>
      </c>
      <c r="B17" s="57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8"/>
    </row>
    <row r="18" spans="1:67" s="13" customFormat="1" x14ac:dyDescent="0.35">
      <c r="A18" s="54"/>
      <c r="B18" s="59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8"/>
    </row>
    <row r="19" spans="1:67" s="18" customFormat="1" x14ac:dyDescent="0.35">
      <c r="A19" s="54"/>
      <c r="B19" s="60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O19" s="50"/>
    </row>
    <row r="20" spans="1:67" ht="15" customHeight="1" x14ac:dyDescent="0.3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</row>
    <row r="21" spans="1:67" s="13" customFormat="1" x14ac:dyDescent="0.35">
      <c r="A21" s="54" t="s">
        <v>31</v>
      </c>
      <c r="B21" s="64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O21" s="48"/>
    </row>
    <row r="22" spans="1:67" s="13" customFormat="1" x14ac:dyDescent="0.35">
      <c r="A22" s="54"/>
      <c r="B22" s="59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8"/>
    </row>
    <row r="23" spans="1:67" s="18" customFormat="1" x14ac:dyDescent="0.35">
      <c r="A23" s="54"/>
      <c r="B23" s="60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O23" s="50"/>
    </row>
    <row r="24" spans="1:67" s="13" customFormat="1" x14ac:dyDescent="0.35">
      <c r="A24" s="54" t="s">
        <v>35</v>
      </c>
      <c r="B24" s="64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O24" s="48"/>
    </row>
    <row r="25" spans="1:67" s="13" customFormat="1" x14ac:dyDescent="0.35">
      <c r="A25" s="54"/>
      <c r="B25" s="59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8"/>
    </row>
    <row r="26" spans="1:67" s="18" customFormat="1" x14ac:dyDescent="0.35">
      <c r="A26" s="54"/>
      <c r="B26" s="60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O26" s="50"/>
    </row>
    <row r="27" spans="1:67" s="18" customFormat="1" x14ac:dyDescent="0.35">
      <c r="A27" s="54" t="s">
        <v>16</v>
      </c>
      <c r="B27" s="57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O27" s="50"/>
    </row>
    <row r="28" spans="1:67" s="13" customFormat="1" x14ac:dyDescent="0.35">
      <c r="A28" s="54"/>
      <c r="B28" s="65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8"/>
    </row>
    <row r="29" spans="1:67" s="18" customFormat="1" x14ac:dyDescent="0.35">
      <c r="A29" s="54"/>
      <c r="B29" s="60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O29" s="50"/>
    </row>
    <row r="30" spans="1:67" s="18" customFormat="1" x14ac:dyDescent="0.35">
      <c r="A30" s="54"/>
      <c r="B30" s="60" t="s">
        <v>19</v>
      </c>
      <c r="C30" s="14">
        <f t="shared" ref="C30:AH30" si="8">C29+C26+C23+C19+C15+C11</f>
        <v>0</v>
      </c>
      <c r="D30" s="15">
        <f t="shared" si="8"/>
        <v>0.61319937432258054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0.33831260000000002</v>
      </c>
      <c r="I30" s="15">
        <f t="shared" si="8"/>
        <v>10.45458524</v>
      </c>
      <c r="J30" s="15">
        <f t="shared" si="8"/>
        <v>0</v>
      </c>
      <c r="K30" s="15">
        <f t="shared" si="8"/>
        <v>0</v>
      </c>
      <c r="L30" s="16">
        <f t="shared" si="8"/>
        <v>0.59964717000000001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0.26972066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4.1181179999999998E-2</v>
      </c>
      <c r="W30" s="14">
        <f t="shared" si="8"/>
        <v>9.7000000000000003E-7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5.3950079999999997E-2</v>
      </c>
      <c r="AC30" s="15">
        <f t="shared" si="8"/>
        <v>0.15330050000000001</v>
      </c>
      <c r="AD30" s="15">
        <f t="shared" si="8"/>
        <v>0</v>
      </c>
      <c r="AE30" s="15">
        <f t="shared" si="8"/>
        <v>0</v>
      </c>
      <c r="AF30" s="16">
        <f t="shared" si="8"/>
        <v>1.1671428998064508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2.709932E-2</v>
      </c>
      <c r="AM30" s="15">
        <f t="shared" si="9"/>
        <v>1.4500000000000001E-6</v>
      </c>
      <c r="AN30" s="15">
        <f t="shared" si="9"/>
        <v>0</v>
      </c>
      <c r="AO30" s="15">
        <f t="shared" si="9"/>
        <v>0</v>
      </c>
      <c r="AP30" s="16">
        <f t="shared" si="9"/>
        <v>3.8862599999999997E-2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2.8430901300000002</v>
      </c>
      <c r="AW30" s="15">
        <f t="shared" si="9"/>
        <v>2.171266185870973</v>
      </c>
      <c r="AX30" s="15">
        <f t="shared" si="9"/>
        <v>0</v>
      </c>
      <c r="AY30" s="15">
        <f t="shared" si="9"/>
        <v>0</v>
      </c>
      <c r="AZ30" s="16">
        <f t="shared" si="9"/>
        <v>9.5941164299999997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1.3190291999999999</v>
      </c>
      <c r="BG30" s="15">
        <f t="shared" si="9"/>
        <v>0.26123309</v>
      </c>
      <c r="BH30" s="15">
        <f t="shared" si="9"/>
        <v>0</v>
      </c>
      <c r="BI30" s="15">
        <f t="shared" si="9"/>
        <v>0</v>
      </c>
      <c r="BJ30" s="16">
        <f t="shared" si="9"/>
        <v>2.6838479400000002</v>
      </c>
      <c r="BK30" s="16">
        <f t="shared" si="9"/>
        <v>32.62958702000001</v>
      </c>
      <c r="BO30" s="50"/>
    </row>
    <row r="31" spans="1:67" ht="15" customHeight="1" x14ac:dyDescent="0.3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3"/>
    </row>
    <row r="32" spans="1:67" s="13" customFormat="1" ht="15" customHeight="1" x14ac:dyDescent="0.35">
      <c r="A32" s="54" t="s">
        <v>20</v>
      </c>
      <c r="B32" s="66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8"/>
      <c r="BO32" s="48"/>
    </row>
    <row r="33" spans="1:67" s="13" customFormat="1" x14ac:dyDescent="0.35">
      <c r="A33" s="54" t="s">
        <v>7</v>
      </c>
      <c r="B33" s="67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8"/>
    </row>
    <row r="34" spans="1:67" s="13" customFormat="1" x14ac:dyDescent="0.35">
      <c r="A34" s="54"/>
      <c r="B34" s="59" t="s">
        <v>99</v>
      </c>
      <c r="C34" s="9">
        <v>0</v>
      </c>
      <c r="D34" s="10">
        <v>0.22347215267741946</v>
      </c>
      <c r="E34" s="10">
        <v>0</v>
      </c>
      <c r="F34" s="10">
        <v>0</v>
      </c>
      <c r="G34" s="11">
        <v>0</v>
      </c>
      <c r="H34" s="9">
        <v>10.971613789999999</v>
      </c>
      <c r="I34" s="10">
        <v>0.11602564999999999</v>
      </c>
      <c r="J34" s="10">
        <v>0</v>
      </c>
      <c r="K34" s="10">
        <v>0</v>
      </c>
      <c r="L34" s="11">
        <v>0.38983905000000002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8.6063915400000006</v>
      </c>
      <c r="S34" s="10">
        <v>3.419763E-2</v>
      </c>
      <c r="T34" s="10">
        <v>0</v>
      </c>
      <c r="U34" s="10">
        <v>0</v>
      </c>
      <c r="V34" s="11">
        <v>8.6790489999999998E-2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1.52912089</v>
      </c>
      <c r="AC34" s="10">
        <v>2.4226339999999999E-2</v>
      </c>
      <c r="AD34" s="10">
        <v>0</v>
      </c>
      <c r="AE34" s="10">
        <v>0</v>
      </c>
      <c r="AF34" s="11">
        <v>1.1621882669032251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0.48140767000000001</v>
      </c>
      <c r="AM34" s="10">
        <v>1.38969E-2</v>
      </c>
      <c r="AN34" s="10">
        <v>0</v>
      </c>
      <c r="AO34" s="10">
        <v>0</v>
      </c>
      <c r="AP34" s="11">
        <v>2.689331E-2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41.26189179</v>
      </c>
      <c r="AW34" s="10">
        <v>2.821397636419376</v>
      </c>
      <c r="AX34" s="10">
        <v>0</v>
      </c>
      <c r="AY34" s="10">
        <v>0</v>
      </c>
      <c r="AZ34" s="11">
        <v>16.832725239999998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25.023727749999999</v>
      </c>
      <c r="BG34" s="10">
        <v>0.89366882000000003</v>
      </c>
      <c r="BH34" s="10">
        <v>0</v>
      </c>
      <c r="BI34" s="10">
        <v>0</v>
      </c>
      <c r="BJ34" s="11">
        <v>2.7233214299999999</v>
      </c>
      <c r="BK34" s="12">
        <f>SUM(C34:BJ34)</f>
        <v>113.22279634600001</v>
      </c>
      <c r="BO34" s="48"/>
    </row>
    <row r="35" spans="1:67" s="18" customFormat="1" x14ac:dyDescent="0.35">
      <c r="A35" s="54"/>
      <c r="B35" s="60" t="s">
        <v>9</v>
      </c>
      <c r="C35" s="14">
        <f t="shared" ref="C35:AH35" si="10">SUM(C34:C34)</f>
        <v>0</v>
      </c>
      <c r="D35" s="15">
        <f t="shared" si="10"/>
        <v>0.22347215267741946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10.971613789999999</v>
      </c>
      <c r="I35" s="15">
        <f t="shared" si="10"/>
        <v>0.11602564999999999</v>
      </c>
      <c r="J35" s="15">
        <f t="shared" si="10"/>
        <v>0</v>
      </c>
      <c r="K35" s="15">
        <f t="shared" si="10"/>
        <v>0</v>
      </c>
      <c r="L35" s="16">
        <f t="shared" si="10"/>
        <v>0.38983905000000002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8.6063915400000006</v>
      </c>
      <c r="S35" s="15">
        <f t="shared" si="10"/>
        <v>3.419763E-2</v>
      </c>
      <c r="T35" s="15">
        <f t="shared" si="10"/>
        <v>0</v>
      </c>
      <c r="U35" s="15">
        <f t="shared" si="10"/>
        <v>0</v>
      </c>
      <c r="V35" s="16">
        <f t="shared" si="10"/>
        <v>8.6790489999999998E-2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1.52912089</v>
      </c>
      <c r="AC35" s="15">
        <f t="shared" si="10"/>
        <v>2.4226339999999999E-2</v>
      </c>
      <c r="AD35" s="15">
        <f t="shared" si="10"/>
        <v>0</v>
      </c>
      <c r="AE35" s="15">
        <f t="shared" si="10"/>
        <v>0</v>
      </c>
      <c r="AF35" s="16">
        <f t="shared" si="10"/>
        <v>1.1621882669032251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0.48140767000000001</v>
      </c>
      <c r="AM35" s="15">
        <f t="shared" si="11"/>
        <v>1.38969E-2</v>
      </c>
      <c r="AN35" s="15">
        <f t="shared" si="11"/>
        <v>0</v>
      </c>
      <c r="AO35" s="15">
        <f t="shared" si="11"/>
        <v>0</v>
      </c>
      <c r="AP35" s="16">
        <f t="shared" si="11"/>
        <v>2.689331E-2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41.26189179</v>
      </c>
      <c r="AW35" s="15">
        <f t="shared" si="11"/>
        <v>2.821397636419376</v>
      </c>
      <c r="AX35" s="15">
        <f t="shared" si="11"/>
        <v>0</v>
      </c>
      <c r="AY35" s="15">
        <f t="shared" si="11"/>
        <v>0</v>
      </c>
      <c r="AZ35" s="16">
        <f t="shared" si="11"/>
        <v>16.832725239999998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25.023727749999999</v>
      </c>
      <c r="BG35" s="15">
        <f t="shared" si="11"/>
        <v>0.89366882000000003</v>
      </c>
      <c r="BH35" s="15">
        <f t="shared" si="11"/>
        <v>0</v>
      </c>
      <c r="BI35" s="15">
        <f t="shared" si="11"/>
        <v>0</v>
      </c>
      <c r="BJ35" s="16">
        <f t="shared" si="11"/>
        <v>2.7233214299999999</v>
      </c>
      <c r="BK35" s="17">
        <f t="shared" si="11"/>
        <v>113.22279634600001</v>
      </c>
      <c r="BO35" s="50"/>
    </row>
    <row r="36" spans="1:67" ht="15" customHeight="1" x14ac:dyDescent="0.35"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3"/>
    </row>
    <row r="37" spans="1:67" s="13" customFormat="1" x14ac:dyDescent="0.35">
      <c r="A37" s="54" t="s">
        <v>10</v>
      </c>
      <c r="B37" s="57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8"/>
    </row>
    <row r="38" spans="1:67" s="13" customFormat="1" x14ac:dyDescent="0.35">
      <c r="A38" s="54"/>
      <c r="B38" s="59" t="s">
        <v>100</v>
      </c>
      <c r="C38" s="46">
        <v>0</v>
      </c>
      <c r="D38" s="10">
        <v>1.1829719901935483</v>
      </c>
      <c r="E38" s="10">
        <v>0</v>
      </c>
      <c r="F38" s="10">
        <v>0</v>
      </c>
      <c r="G38" s="47">
        <v>2.3704234099999999</v>
      </c>
      <c r="H38" s="46">
        <v>26.500775090000001</v>
      </c>
      <c r="I38" s="10">
        <v>5.6805785599999998</v>
      </c>
      <c r="J38" s="10">
        <v>0</v>
      </c>
      <c r="K38" s="10">
        <v>0</v>
      </c>
      <c r="L38" s="47">
        <v>24.220122799999999</v>
      </c>
      <c r="M38" s="46">
        <v>0</v>
      </c>
      <c r="N38" s="10">
        <v>0</v>
      </c>
      <c r="O38" s="10">
        <v>0</v>
      </c>
      <c r="P38" s="10">
        <v>0</v>
      </c>
      <c r="Q38" s="47">
        <v>0</v>
      </c>
      <c r="R38" s="46">
        <v>14.7143555</v>
      </c>
      <c r="S38" s="10">
        <v>0.10560000999999999</v>
      </c>
      <c r="T38" s="10">
        <v>0</v>
      </c>
      <c r="U38" s="10">
        <v>0</v>
      </c>
      <c r="V38" s="47">
        <v>3.2937415200000002</v>
      </c>
      <c r="W38" s="46">
        <v>5.3535500000000003E-3</v>
      </c>
      <c r="X38" s="10">
        <v>0</v>
      </c>
      <c r="Y38" s="10">
        <v>0</v>
      </c>
      <c r="Z38" s="10">
        <v>0</v>
      </c>
      <c r="AA38" s="47">
        <v>0</v>
      </c>
      <c r="AB38" s="46">
        <v>5.6239189300000003</v>
      </c>
      <c r="AC38" s="10">
        <v>0.22678614999999999</v>
      </c>
      <c r="AD38" s="10">
        <v>0</v>
      </c>
      <c r="AE38" s="10">
        <v>0</v>
      </c>
      <c r="AF38" s="47">
        <v>6.8025144331935108</v>
      </c>
      <c r="AG38" s="46">
        <v>0</v>
      </c>
      <c r="AH38" s="10">
        <v>0</v>
      </c>
      <c r="AI38" s="10">
        <v>0</v>
      </c>
      <c r="AJ38" s="10">
        <v>0</v>
      </c>
      <c r="AK38" s="47">
        <v>0</v>
      </c>
      <c r="AL38" s="46">
        <v>1.6896206600000001</v>
      </c>
      <c r="AM38" s="10">
        <v>2.9447850000000001E-2</v>
      </c>
      <c r="AN38" s="10">
        <v>0</v>
      </c>
      <c r="AO38" s="10">
        <v>0</v>
      </c>
      <c r="AP38" s="47">
        <v>0.62267331999999997</v>
      </c>
      <c r="AQ38" s="46">
        <v>0</v>
      </c>
      <c r="AR38" s="10">
        <v>0</v>
      </c>
      <c r="AS38" s="10">
        <v>0</v>
      </c>
      <c r="AT38" s="10">
        <v>0</v>
      </c>
      <c r="AU38" s="47">
        <v>0</v>
      </c>
      <c r="AV38" s="46">
        <v>133.38570275000001</v>
      </c>
      <c r="AW38" s="10">
        <v>32.020591933613439</v>
      </c>
      <c r="AX38" s="10">
        <v>0</v>
      </c>
      <c r="AY38" s="10">
        <v>0</v>
      </c>
      <c r="AZ38" s="47">
        <v>262.39996402000003</v>
      </c>
      <c r="BA38" s="46">
        <v>0</v>
      </c>
      <c r="BB38" s="10">
        <v>0</v>
      </c>
      <c r="BC38" s="10">
        <v>0</v>
      </c>
      <c r="BD38" s="10">
        <v>0</v>
      </c>
      <c r="BE38" s="47">
        <v>0</v>
      </c>
      <c r="BF38" s="46">
        <v>79.069233359999998</v>
      </c>
      <c r="BG38" s="10">
        <v>5.8305875199999999</v>
      </c>
      <c r="BH38" s="10">
        <v>0</v>
      </c>
      <c r="BI38" s="10">
        <v>0</v>
      </c>
      <c r="BJ38" s="47">
        <v>74.432152599999995</v>
      </c>
      <c r="BK38" s="12">
        <f t="shared" ref="BK38:BK46" si="12">SUM(C38:BJ38)</f>
        <v>680.2071159570005</v>
      </c>
      <c r="BO38" s="48"/>
    </row>
    <row r="39" spans="1:67" s="13" customFormat="1" x14ac:dyDescent="0.35">
      <c r="A39" s="54"/>
      <c r="B39" s="59" t="s">
        <v>104</v>
      </c>
      <c r="C39" s="46">
        <v>0</v>
      </c>
      <c r="D39" s="10">
        <v>7.6182282612903218E-2</v>
      </c>
      <c r="E39" s="10">
        <v>0</v>
      </c>
      <c r="F39" s="10">
        <v>0</v>
      </c>
      <c r="G39" s="47">
        <v>0</v>
      </c>
      <c r="H39" s="46">
        <v>0.31668491999999998</v>
      </c>
      <c r="I39" s="10">
        <v>5.48878E-2</v>
      </c>
      <c r="J39" s="10">
        <v>0</v>
      </c>
      <c r="K39" s="10">
        <v>0</v>
      </c>
      <c r="L39" s="47">
        <v>0.74629272999999996</v>
      </c>
      <c r="M39" s="46">
        <v>0</v>
      </c>
      <c r="N39" s="10">
        <v>0</v>
      </c>
      <c r="O39" s="10">
        <v>0</v>
      </c>
      <c r="P39" s="10">
        <v>0</v>
      </c>
      <c r="Q39" s="47">
        <v>0</v>
      </c>
      <c r="R39" s="46">
        <v>9.3805070000000004E-2</v>
      </c>
      <c r="S39" s="10">
        <v>0</v>
      </c>
      <c r="T39" s="10">
        <v>0</v>
      </c>
      <c r="U39" s="10">
        <v>0</v>
      </c>
      <c r="V39" s="47">
        <v>0</v>
      </c>
      <c r="W39" s="46">
        <v>0</v>
      </c>
      <c r="X39" s="10">
        <v>0</v>
      </c>
      <c r="Y39" s="10">
        <v>0</v>
      </c>
      <c r="Z39" s="10">
        <v>0</v>
      </c>
      <c r="AA39" s="47">
        <v>0</v>
      </c>
      <c r="AB39" s="46">
        <v>5.2295900000000001E-3</v>
      </c>
      <c r="AC39" s="10">
        <v>0</v>
      </c>
      <c r="AD39" s="10">
        <v>0</v>
      </c>
      <c r="AE39" s="10">
        <v>0</v>
      </c>
      <c r="AF39" s="47">
        <v>0.16221266367741932</v>
      </c>
      <c r="AG39" s="46">
        <v>0</v>
      </c>
      <c r="AH39" s="10">
        <v>0</v>
      </c>
      <c r="AI39" s="10">
        <v>0</v>
      </c>
      <c r="AJ39" s="10">
        <v>0</v>
      </c>
      <c r="AK39" s="47">
        <v>0</v>
      </c>
      <c r="AL39" s="46">
        <v>1.0422599999999999E-3</v>
      </c>
      <c r="AM39" s="10">
        <v>0</v>
      </c>
      <c r="AN39" s="10">
        <v>0</v>
      </c>
      <c r="AO39" s="10">
        <v>0</v>
      </c>
      <c r="AP39" s="47">
        <v>0</v>
      </c>
      <c r="AQ39" s="46">
        <v>0</v>
      </c>
      <c r="AR39" s="10">
        <v>0</v>
      </c>
      <c r="AS39" s="10">
        <v>0</v>
      </c>
      <c r="AT39" s="10">
        <v>0</v>
      </c>
      <c r="AU39" s="47">
        <v>0</v>
      </c>
      <c r="AV39" s="46">
        <v>1.19273783</v>
      </c>
      <c r="AW39" s="10">
        <v>0.5129177367096861</v>
      </c>
      <c r="AX39" s="10">
        <v>0</v>
      </c>
      <c r="AY39" s="10">
        <v>0</v>
      </c>
      <c r="AZ39" s="47">
        <v>7.0072847999999999</v>
      </c>
      <c r="BA39" s="46">
        <v>0</v>
      </c>
      <c r="BB39" s="10">
        <v>0</v>
      </c>
      <c r="BC39" s="10">
        <v>0</v>
      </c>
      <c r="BD39" s="10">
        <v>0</v>
      </c>
      <c r="BE39" s="47">
        <v>0</v>
      </c>
      <c r="BF39" s="46">
        <v>0.54252471000000002</v>
      </c>
      <c r="BG39" s="10">
        <v>1.37704E-2</v>
      </c>
      <c r="BH39" s="10">
        <v>0</v>
      </c>
      <c r="BI39" s="10">
        <v>0</v>
      </c>
      <c r="BJ39" s="47">
        <v>1.94818782</v>
      </c>
      <c r="BK39" s="12">
        <f t="shared" si="12"/>
        <v>12.673760613000008</v>
      </c>
      <c r="BO39" s="48"/>
    </row>
    <row r="40" spans="1:67" s="13" customFormat="1" x14ac:dyDescent="0.35">
      <c r="A40" s="54"/>
      <c r="B40" s="59" t="s">
        <v>96</v>
      </c>
      <c r="C40" s="43">
        <v>1.560872E-2</v>
      </c>
      <c r="D40" s="43">
        <v>0.97412851448387017</v>
      </c>
      <c r="E40" s="43">
        <v>0</v>
      </c>
      <c r="F40" s="43">
        <v>0</v>
      </c>
      <c r="G40" s="43">
        <v>1.07245363</v>
      </c>
      <c r="H40" s="43">
        <v>13.108091010000001</v>
      </c>
      <c r="I40" s="43">
        <v>0.24464758</v>
      </c>
      <c r="J40" s="43">
        <v>0</v>
      </c>
      <c r="K40" s="43">
        <v>0</v>
      </c>
      <c r="L40" s="43">
        <v>4.0504615900000003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8.9517390300000006</v>
      </c>
      <c r="S40" s="43">
        <v>5.1684499999999998E-3</v>
      </c>
      <c r="T40" s="43">
        <v>0</v>
      </c>
      <c r="U40" s="43">
        <v>0</v>
      </c>
      <c r="V40" s="43">
        <v>0.63120209999999999</v>
      </c>
      <c r="W40" s="43">
        <v>6.3294999999999996E-4</v>
      </c>
      <c r="X40" s="43">
        <v>0.23364272</v>
      </c>
      <c r="Y40" s="43">
        <v>0</v>
      </c>
      <c r="Z40" s="43">
        <v>0</v>
      </c>
      <c r="AA40" s="43">
        <v>0</v>
      </c>
      <c r="AB40" s="43">
        <v>5.4894676100000002</v>
      </c>
      <c r="AC40" s="43">
        <v>0.36508424</v>
      </c>
      <c r="AD40" s="43">
        <v>0</v>
      </c>
      <c r="AE40" s="43">
        <v>0</v>
      </c>
      <c r="AF40" s="43">
        <v>4.0569488840645214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2.8036555500000002</v>
      </c>
      <c r="AM40" s="43">
        <v>6.4945599999999999E-3</v>
      </c>
      <c r="AN40" s="43">
        <v>0</v>
      </c>
      <c r="AO40" s="43">
        <v>0</v>
      </c>
      <c r="AP40" s="43">
        <v>0.30600261000000001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105.86386756</v>
      </c>
      <c r="AW40" s="43">
        <v>7.440855539451424</v>
      </c>
      <c r="AX40" s="43">
        <v>0</v>
      </c>
      <c r="AY40" s="43">
        <v>0</v>
      </c>
      <c r="AZ40" s="43">
        <v>68.705037799999999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64.423138170000001</v>
      </c>
      <c r="BG40" s="44">
        <v>4.8969967499999996</v>
      </c>
      <c r="BH40" s="43">
        <v>0</v>
      </c>
      <c r="BI40" s="43">
        <v>0</v>
      </c>
      <c r="BJ40" s="43">
        <v>15.328869060000001</v>
      </c>
      <c r="BK40" s="12">
        <f t="shared" si="12"/>
        <v>308.97419462799985</v>
      </c>
      <c r="BO40" s="48"/>
    </row>
    <row r="41" spans="1:67" s="13" customFormat="1" x14ac:dyDescent="0.35">
      <c r="A41" s="54"/>
      <c r="B41" s="59" t="s">
        <v>108</v>
      </c>
      <c r="C41" s="43">
        <v>0</v>
      </c>
      <c r="D41" s="43">
        <v>0.29901649983870965</v>
      </c>
      <c r="E41" s="43">
        <v>0</v>
      </c>
      <c r="F41" s="43">
        <v>0</v>
      </c>
      <c r="G41" s="43">
        <v>0</v>
      </c>
      <c r="H41" s="43">
        <v>1.34179827</v>
      </c>
      <c r="I41" s="43">
        <v>2.8613510000000002E-2</v>
      </c>
      <c r="J41" s="43">
        <v>0</v>
      </c>
      <c r="K41" s="43">
        <v>0</v>
      </c>
      <c r="L41" s="43">
        <v>0.80321724999999999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1.31283905</v>
      </c>
      <c r="S41" s="43">
        <v>2.3958400000000002E-3</v>
      </c>
      <c r="T41" s="43">
        <v>0</v>
      </c>
      <c r="U41" s="43">
        <v>0</v>
      </c>
      <c r="V41" s="43">
        <v>0.10642335999999999</v>
      </c>
      <c r="W41" s="43">
        <v>4.5593000000000001E-4</v>
      </c>
      <c r="X41" s="43">
        <v>0</v>
      </c>
      <c r="Y41" s="43">
        <v>0</v>
      </c>
      <c r="Z41" s="43">
        <v>0</v>
      </c>
      <c r="AA41" s="43">
        <v>0</v>
      </c>
      <c r="AB41" s="43">
        <v>0.70909648000000003</v>
      </c>
      <c r="AC41" s="43">
        <v>0.64833078</v>
      </c>
      <c r="AD41" s="43">
        <v>0</v>
      </c>
      <c r="AE41" s="43">
        <v>0</v>
      </c>
      <c r="AF41" s="43">
        <v>4.4965328423870803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0.37272076999999998</v>
      </c>
      <c r="AM41" s="43">
        <v>2.37083E-3</v>
      </c>
      <c r="AN41" s="43">
        <v>0</v>
      </c>
      <c r="AO41" s="43">
        <v>0</v>
      </c>
      <c r="AP41" s="43">
        <v>2.5657868700000002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19.07137835</v>
      </c>
      <c r="AW41" s="43">
        <v>4.8140541197742985</v>
      </c>
      <c r="AX41" s="43">
        <v>0</v>
      </c>
      <c r="AY41" s="43">
        <v>0</v>
      </c>
      <c r="AZ41" s="43">
        <v>63.846004749999999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10.68789086</v>
      </c>
      <c r="BG41" s="44">
        <v>1.7079924099999999</v>
      </c>
      <c r="BH41" s="43">
        <v>0</v>
      </c>
      <c r="BI41" s="43">
        <v>0</v>
      </c>
      <c r="BJ41" s="43">
        <v>16.544736669999999</v>
      </c>
      <c r="BK41" s="12">
        <f t="shared" si="12"/>
        <v>129.36165544200009</v>
      </c>
      <c r="BO41" s="48"/>
    </row>
    <row r="42" spans="1:67" s="13" customFormat="1" x14ac:dyDescent="0.35">
      <c r="A42" s="54"/>
      <c r="B42" s="59" t="s">
        <v>106</v>
      </c>
      <c r="C42" s="43">
        <v>0</v>
      </c>
      <c r="D42" s="43">
        <v>0.37072049709677424</v>
      </c>
      <c r="E42" s="43">
        <v>0</v>
      </c>
      <c r="F42" s="43">
        <v>0</v>
      </c>
      <c r="G42" s="43">
        <v>0.10456219</v>
      </c>
      <c r="H42" s="43">
        <v>1.1967598399999999</v>
      </c>
      <c r="I42" s="43">
        <v>0.11785203</v>
      </c>
      <c r="J42" s="43">
        <v>0</v>
      </c>
      <c r="K42" s="43">
        <v>0</v>
      </c>
      <c r="L42" s="43">
        <v>0.35892743999999999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0.77259065999999998</v>
      </c>
      <c r="S42" s="43">
        <v>0</v>
      </c>
      <c r="T42" s="43">
        <v>0</v>
      </c>
      <c r="U42" s="43">
        <v>0</v>
      </c>
      <c r="V42" s="43">
        <v>0.28120792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1.0104471100000001</v>
      </c>
      <c r="AC42" s="43">
        <v>8.4395460000000005E-2</v>
      </c>
      <c r="AD42" s="43">
        <v>0</v>
      </c>
      <c r="AE42" s="43">
        <v>0</v>
      </c>
      <c r="AF42" s="43">
        <v>4.0584676798709829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0.56116887999999998</v>
      </c>
      <c r="AM42" s="43">
        <v>2.9702659999999999E-2</v>
      </c>
      <c r="AN42" s="43">
        <v>0</v>
      </c>
      <c r="AO42" s="43">
        <v>0</v>
      </c>
      <c r="AP42" s="43">
        <v>0.48835172999999998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18.458810870000001</v>
      </c>
      <c r="AW42" s="43">
        <v>6.4791716240323582</v>
      </c>
      <c r="AX42" s="43">
        <v>0</v>
      </c>
      <c r="AY42" s="43">
        <v>0</v>
      </c>
      <c r="AZ42" s="43">
        <v>63.175142870000002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12.06782346</v>
      </c>
      <c r="BG42" s="44">
        <v>2.0088548400000001</v>
      </c>
      <c r="BH42" s="43">
        <v>0</v>
      </c>
      <c r="BI42" s="43">
        <v>0</v>
      </c>
      <c r="BJ42" s="43">
        <v>14.97305171</v>
      </c>
      <c r="BK42" s="12">
        <f t="shared" si="12"/>
        <v>126.59800947100013</v>
      </c>
      <c r="BO42" s="48"/>
    </row>
    <row r="43" spans="1:67" s="13" customFormat="1" x14ac:dyDescent="0.35">
      <c r="A43" s="54"/>
      <c r="B43" s="59" t="s">
        <v>105</v>
      </c>
      <c r="C43" s="43">
        <v>0</v>
      </c>
      <c r="D43" s="43">
        <v>0.61162923038709682</v>
      </c>
      <c r="E43" s="43">
        <v>0</v>
      </c>
      <c r="F43" s="43">
        <v>0</v>
      </c>
      <c r="G43" s="43">
        <v>0.13627608999999999</v>
      </c>
      <c r="H43" s="43">
        <v>6.8916978200000001</v>
      </c>
      <c r="I43" s="43">
        <v>1.36540609</v>
      </c>
      <c r="J43" s="43">
        <v>0</v>
      </c>
      <c r="K43" s="43">
        <v>0</v>
      </c>
      <c r="L43" s="43">
        <v>8.8535175600000002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3.97863509</v>
      </c>
      <c r="S43" s="43">
        <v>3.2922819999999998E-2</v>
      </c>
      <c r="T43" s="43">
        <v>0</v>
      </c>
      <c r="U43" s="43">
        <v>0</v>
      </c>
      <c r="V43" s="43">
        <v>1.1725939999999999</v>
      </c>
      <c r="W43" s="43">
        <v>7.3605999999999997E-4</v>
      </c>
      <c r="X43" s="43">
        <v>0</v>
      </c>
      <c r="Y43" s="43">
        <v>0</v>
      </c>
      <c r="Z43" s="43">
        <v>0</v>
      </c>
      <c r="AA43" s="43">
        <v>0</v>
      </c>
      <c r="AB43" s="43">
        <v>2.4940557600000002</v>
      </c>
      <c r="AC43" s="43">
        <v>0.1708037</v>
      </c>
      <c r="AD43" s="43">
        <v>0</v>
      </c>
      <c r="AE43" s="43">
        <v>0</v>
      </c>
      <c r="AF43" s="43">
        <v>10.409120777774177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1.00182031</v>
      </c>
      <c r="AM43" s="43">
        <v>1.521456E-2</v>
      </c>
      <c r="AN43" s="43">
        <v>0</v>
      </c>
      <c r="AO43" s="43">
        <v>0</v>
      </c>
      <c r="AP43" s="43">
        <v>2.6220815100000001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53.551381970000001</v>
      </c>
      <c r="AW43" s="43">
        <v>20.991388770838359</v>
      </c>
      <c r="AX43" s="43">
        <v>0</v>
      </c>
      <c r="AY43" s="43">
        <v>0</v>
      </c>
      <c r="AZ43" s="43">
        <v>187.47875217000001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30.747975889999999</v>
      </c>
      <c r="BG43" s="44">
        <v>4.0344951900000003</v>
      </c>
      <c r="BH43" s="43">
        <v>0</v>
      </c>
      <c r="BI43" s="43">
        <v>0</v>
      </c>
      <c r="BJ43" s="43">
        <v>55.278286790000003</v>
      </c>
      <c r="BK43" s="12">
        <f t="shared" si="12"/>
        <v>391.83879215899958</v>
      </c>
      <c r="BO43" s="48"/>
    </row>
    <row r="44" spans="1:67" s="13" customFormat="1" x14ac:dyDescent="0.35">
      <c r="A44" s="54"/>
      <c r="B44" s="59" t="s">
        <v>103</v>
      </c>
      <c r="C44" s="43">
        <v>2.7268599999999998E-3</v>
      </c>
      <c r="D44" s="43">
        <v>0.65972508251612905</v>
      </c>
      <c r="E44" s="43">
        <v>0</v>
      </c>
      <c r="F44" s="43">
        <v>0</v>
      </c>
      <c r="G44" s="43">
        <v>2.7268599999999998E-3</v>
      </c>
      <c r="H44" s="43">
        <v>3.13414539</v>
      </c>
      <c r="I44" s="43">
        <v>0.58899005999999998</v>
      </c>
      <c r="J44" s="43">
        <v>0</v>
      </c>
      <c r="K44" s="43">
        <v>0</v>
      </c>
      <c r="L44" s="43">
        <v>2.3160444199999999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2.2838760800000002</v>
      </c>
      <c r="S44" s="43">
        <v>0</v>
      </c>
      <c r="T44" s="43">
        <v>0</v>
      </c>
      <c r="U44" s="43">
        <v>0</v>
      </c>
      <c r="V44" s="43">
        <v>0.50270634999999997</v>
      </c>
      <c r="W44" s="43">
        <v>4.3153000000000001E-4</v>
      </c>
      <c r="X44" s="43">
        <v>0</v>
      </c>
      <c r="Y44" s="43">
        <v>0</v>
      </c>
      <c r="Z44" s="43">
        <v>0</v>
      </c>
      <c r="AA44" s="43">
        <v>0</v>
      </c>
      <c r="AB44" s="43">
        <v>2.2019328300000001</v>
      </c>
      <c r="AC44" s="43">
        <v>0.36321209999999998</v>
      </c>
      <c r="AD44" s="43">
        <v>0</v>
      </c>
      <c r="AE44" s="43">
        <v>0</v>
      </c>
      <c r="AF44" s="43">
        <v>7.5372652621935199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1.2312309100000001</v>
      </c>
      <c r="AM44" s="43">
        <v>0.18730556000000001</v>
      </c>
      <c r="AN44" s="43">
        <v>0</v>
      </c>
      <c r="AO44" s="43">
        <v>0</v>
      </c>
      <c r="AP44" s="43">
        <v>1.70493937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48.242599560000002</v>
      </c>
      <c r="AW44" s="43">
        <v>12.584995852290326</v>
      </c>
      <c r="AX44" s="43">
        <v>0</v>
      </c>
      <c r="AY44" s="43">
        <v>0</v>
      </c>
      <c r="AZ44" s="43">
        <v>111.94694389999999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34.544361899999998</v>
      </c>
      <c r="BG44" s="44">
        <v>3.9547616400000001</v>
      </c>
      <c r="BH44" s="43">
        <v>0</v>
      </c>
      <c r="BI44" s="43">
        <v>0</v>
      </c>
      <c r="BJ44" s="43">
        <v>45.317981400000001</v>
      </c>
      <c r="BK44" s="12">
        <f t="shared" si="12"/>
        <v>279.30890291699995</v>
      </c>
      <c r="BO44" s="48"/>
    </row>
    <row r="45" spans="1:67" s="13" customFormat="1" x14ac:dyDescent="0.35">
      <c r="A45" s="54"/>
      <c r="B45" s="59" t="s">
        <v>109</v>
      </c>
      <c r="C45" s="43">
        <v>0</v>
      </c>
      <c r="D45" s="43">
        <v>0.25180998570967744</v>
      </c>
      <c r="E45" s="43">
        <v>0</v>
      </c>
      <c r="F45" s="43">
        <v>0</v>
      </c>
      <c r="G45" s="43">
        <v>1.0750350000000001E-2</v>
      </c>
      <c r="H45" s="43">
        <v>2.2068388400000001</v>
      </c>
      <c r="I45" s="43">
        <v>4.8674699999999996E-3</v>
      </c>
      <c r="J45" s="43">
        <v>0</v>
      </c>
      <c r="K45" s="43">
        <v>0</v>
      </c>
      <c r="L45" s="43">
        <v>1.26670584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1.2333447399999999</v>
      </c>
      <c r="S45" s="43">
        <v>4.8424999999999998E-4</v>
      </c>
      <c r="T45" s="43">
        <v>0</v>
      </c>
      <c r="U45" s="43">
        <v>0</v>
      </c>
      <c r="V45" s="43">
        <v>0.22171801999999999</v>
      </c>
      <c r="W45" s="43">
        <v>1.258E-5</v>
      </c>
      <c r="X45" s="43">
        <v>0</v>
      </c>
      <c r="Y45" s="43">
        <v>0</v>
      </c>
      <c r="Z45" s="43">
        <v>0</v>
      </c>
      <c r="AA45" s="43">
        <v>0</v>
      </c>
      <c r="AB45" s="43">
        <v>1.6341401200000001</v>
      </c>
      <c r="AC45" s="43">
        <v>4.9570309999999999E-2</v>
      </c>
      <c r="AD45" s="43">
        <v>0</v>
      </c>
      <c r="AE45" s="43">
        <v>0</v>
      </c>
      <c r="AF45" s="43">
        <v>8.8638551566129191</v>
      </c>
      <c r="AG45" s="43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0.93825011000000003</v>
      </c>
      <c r="AM45" s="43">
        <v>1.5949910000000001E-2</v>
      </c>
      <c r="AN45" s="43">
        <v>0</v>
      </c>
      <c r="AO45" s="43">
        <v>0</v>
      </c>
      <c r="AP45" s="43">
        <v>1.2989572899999999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21.49867682</v>
      </c>
      <c r="AW45" s="43">
        <v>8.0296028946774403</v>
      </c>
      <c r="AX45" s="43">
        <v>0</v>
      </c>
      <c r="AY45" s="43">
        <v>0</v>
      </c>
      <c r="AZ45" s="43">
        <v>50.65189342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12.91385846</v>
      </c>
      <c r="BG45" s="44">
        <v>3.2090430599999999</v>
      </c>
      <c r="BH45" s="43">
        <v>0</v>
      </c>
      <c r="BI45" s="43">
        <v>0</v>
      </c>
      <c r="BJ45" s="43">
        <v>17.228721090000001</v>
      </c>
      <c r="BK45" s="12">
        <f t="shared" si="12"/>
        <v>131.52905071700002</v>
      </c>
      <c r="BO45" s="48"/>
    </row>
    <row r="46" spans="1:67" s="13" customFormat="1" x14ac:dyDescent="0.35">
      <c r="A46" s="54"/>
      <c r="B46" s="59" t="s">
        <v>102</v>
      </c>
      <c r="C46" s="43">
        <v>1.1944720000000001E-2</v>
      </c>
      <c r="D46" s="43">
        <v>0.33910379377419336</v>
      </c>
      <c r="E46" s="43">
        <v>0</v>
      </c>
      <c r="F46" s="43">
        <v>0</v>
      </c>
      <c r="G46" s="43">
        <v>1.407042E-2</v>
      </c>
      <c r="H46" s="43">
        <v>3.2496633699999999</v>
      </c>
      <c r="I46" s="43">
        <v>0.27947562999999997</v>
      </c>
      <c r="J46" s="43">
        <v>4.2514003300000001</v>
      </c>
      <c r="K46" s="43">
        <v>0</v>
      </c>
      <c r="L46" s="43">
        <v>6.5098579000000001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2.27762859</v>
      </c>
      <c r="S46" s="43">
        <v>0</v>
      </c>
      <c r="T46" s="43">
        <v>0</v>
      </c>
      <c r="U46" s="43">
        <v>0</v>
      </c>
      <c r="V46" s="43">
        <v>0.28430485999999999</v>
      </c>
      <c r="W46" s="43">
        <v>7.1383000000000004E-4</v>
      </c>
      <c r="X46" s="43">
        <v>0</v>
      </c>
      <c r="Y46" s="43">
        <v>0</v>
      </c>
      <c r="Z46" s="43">
        <v>0</v>
      </c>
      <c r="AA46" s="43">
        <v>0</v>
      </c>
      <c r="AB46" s="43">
        <v>0.85093565000000004</v>
      </c>
      <c r="AC46" s="43">
        <v>0.10193926</v>
      </c>
      <c r="AD46" s="43">
        <v>0</v>
      </c>
      <c r="AE46" s="43">
        <v>0</v>
      </c>
      <c r="AF46" s="43">
        <v>1.1973493428387108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0.25412185999999998</v>
      </c>
      <c r="AM46" s="43">
        <v>0</v>
      </c>
      <c r="AN46" s="43">
        <v>0</v>
      </c>
      <c r="AO46" s="43">
        <v>0</v>
      </c>
      <c r="AP46" s="43">
        <v>6.3588450000000005E-2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20.166430510000001</v>
      </c>
      <c r="AW46" s="43">
        <v>8.4039678993872347</v>
      </c>
      <c r="AX46" s="43">
        <v>0</v>
      </c>
      <c r="AY46" s="43">
        <v>0</v>
      </c>
      <c r="AZ46" s="43">
        <v>55.166190069999999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13.049121899999999</v>
      </c>
      <c r="BG46" s="44">
        <v>3.30413179</v>
      </c>
      <c r="BH46" s="43">
        <v>0</v>
      </c>
      <c r="BI46" s="43">
        <v>0</v>
      </c>
      <c r="BJ46" s="43">
        <v>16.668030139999999</v>
      </c>
      <c r="BK46" s="12">
        <f t="shared" si="12"/>
        <v>136.44397031600016</v>
      </c>
      <c r="BO46" s="48"/>
    </row>
    <row r="47" spans="1:67" s="18" customFormat="1" x14ac:dyDescent="0.35">
      <c r="A47" s="54"/>
      <c r="B47" s="60" t="s">
        <v>12</v>
      </c>
      <c r="C47" s="14">
        <f>SUM(C38:C46)</f>
        <v>3.0280300000000003E-2</v>
      </c>
      <c r="D47" s="14">
        <f t="shared" ref="D47:BJ47" si="13">SUM(D38:D46)</f>
        <v>4.7652878766129021</v>
      </c>
      <c r="E47" s="14">
        <f t="shared" si="13"/>
        <v>0</v>
      </c>
      <c r="F47" s="14">
        <f t="shared" si="13"/>
        <v>0</v>
      </c>
      <c r="G47" s="14">
        <f t="shared" si="13"/>
        <v>3.7112629500000001</v>
      </c>
      <c r="H47" s="14">
        <f t="shared" si="13"/>
        <v>57.946454549999999</v>
      </c>
      <c r="I47" s="14">
        <f t="shared" si="13"/>
        <v>8.3653187300000003</v>
      </c>
      <c r="J47" s="14">
        <f t="shared" si="13"/>
        <v>4.2514003300000001</v>
      </c>
      <c r="K47" s="14">
        <f t="shared" si="13"/>
        <v>0</v>
      </c>
      <c r="L47" s="14">
        <f t="shared" si="13"/>
        <v>49.125147529999992</v>
      </c>
      <c r="M47" s="14">
        <f t="shared" si="13"/>
        <v>0</v>
      </c>
      <c r="N47" s="14">
        <f t="shared" si="13"/>
        <v>0</v>
      </c>
      <c r="O47" s="14">
        <f t="shared" si="13"/>
        <v>0</v>
      </c>
      <c r="P47" s="14">
        <f t="shared" si="13"/>
        <v>0</v>
      </c>
      <c r="Q47" s="14">
        <f t="shared" si="13"/>
        <v>0</v>
      </c>
      <c r="R47" s="14">
        <f t="shared" si="13"/>
        <v>35.618813809999999</v>
      </c>
      <c r="S47" s="14">
        <f t="shared" si="13"/>
        <v>0.14657136999999998</v>
      </c>
      <c r="T47" s="14">
        <f t="shared" si="13"/>
        <v>0</v>
      </c>
      <c r="U47" s="14">
        <f t="shared" si="13"/>
        <v>0</v>
      </c>
      <c r="V47" s="14">
        <f t="shared" si="13"/>
        <v>6.4938981299999998</v>
      </c>
      <c r="W47" s="14">
        <f t="shared" si="13"/>
        <v>8.3364300000000006E-3</v>
      </c>
      <c r="X47" s="14">
        <f t="shared" si="13"/>
        <v>0.23364272</v>
      </c>
      <c r="Y47" s="14">
        <f t="shared" si="13"/>
        <v>0</v>
      </c>
      <c r="Z47" s="14">
        <f t="shared" si="13"/>
        <v>0</v>
      </c>
      <c r="AA47" s="14">
        <f t="shared" si="13"/>
        <v>0</v>
      </c>
      <c r="AB47" s="14">
        <f t="shared" si="13"/>
        <v>20.019224080000001</v>
      </c>
      <c r="AC47" s="14">
        <f t="shared" si="13"/>
        <v>2.010122</v>
      </c>
      <c r="AD47" s="14">
        <f t="shared" si="13"/>
        <v>0</v>
      </c>
      <c r="AE47" s="14">
        <f t="shared" si="13"/>
        <v>0</v>
      </c>
      <c r="AF47" s="14">
        <f t="shared" si="13"/>
        <v>47.584267042612844</v>
      </c>
      <c r="AG47" s="14">
        <f t="shared" si="13"/>
        <v>0</v>
      </c>
      <c r="AH47" s="14">
        <f t="shared" si="13"/>
        <v>0</v>
      </c>
      <c r="AI47" s="14">
        <f t="shared" si="13"/>
        <v>0</v>
      </c>
      <c r="AJ47" s="14">
        <f t="shared" si="13"/>
        <v>0</v>
      </c>
      <c r="AK47" s="14">
        <f t="shared" si="13"/>
        <v>0</v>
      </c>
      <c r="AL47" s="14">
        <f t="shared" si="13"/>
        <v>8.8536313100000008</v>
      </c>
      <c r="AM47" s="14">
        <f t="shared" si="13"/>
        <v>0.28648593</v>
      </c>
      <c r="AN47" s="14">
        <f t="shared" si="13"/>
        <v>0</v>
      </c>
      <c r="AO47" s="14">
        <f t="shared" si="13"/>
        <v>0</v>
      </c>
      <c r="AP47" s="14">
        <f t="shared" si="13"/>
        <v>9.6723811499999996</v>
      </c>
      <c r="AQ47" s="14">
        <f t="shared" si="13"/>
        <v>0</v>
      </c>
      <c r="AR47" s="14">
        <f t="shared" si="13"/>
        <v>0</v>
      </c>
      <c r="AS47" s="14">
        <f t="shared" si="13"/>
        <v>0</v>
      </c>
      <c r="AT47" s="14">
        <f t="shared" si="13"/>
        <v>0</v>
      </c>
      <c r="AU47" s="14">
        <f t="shared" si="13"/>
        <v>0</v>
      </c>
      <c r="AV47" s="14">
        <f t="shared" si="13"/>
        <v>421.43158622000004</v>
      </c>
      <c r="AW47" s="14">
        <f t="shared" si="13"/>
        <v>101.27754637077459</v>
      </c>
      <c r="AX47" s="14">
        <f t="shared" si="13"/>
        <v>0</v>
      </c>
      <c r="AY47" s="14">
        <f t="shared" si="13"/>
        <v>0</v>
      </c>
      <c r="AZ47" s="14">
        <f t="shared" si="13"/>
        <v>870.37721379999994</v>
      </c>
      <c r="BA47" s="14">
        <f t="shared" si="13"/>
        <v>0</v>
      </c>
      <c r="BB47" s="14">
        <f t="shared" si="13"/>
        <v>0</v>
      </c>
      <c r="BC47" s="14">
        <f t="shared" si="13"/>
        <v>0</v>
      </c>
      <c r="BD47" s="14">
        <f t="shared" si="13"/>
        <v>0</v>
      </c>
      <c r="BE47" s="14">
        <f t="shared" si="13"/>
        <v>0</v>
      </c>
      <c r="BF47" s="14">
        <f t="shared" si="13"/>
        <v>258.04592871</v>
      </c>
      <c r="BG47" s="14">
        <f t="shared" si="13"/>
        <v>28.960633599999998</v>
      </c>
      <c r="BH47" s="14">
        <f t="shared" si="13"/>
        <v>0</v>
      </c>
      <c r="BI47" s="14">
        <f t="shared" si="13"/>
        <v>0</v>
      </c>
      <c r="BJ47" s="14">
        <f t="shared" si="13"/>
        <v>257.72001727999998</v>
      </c>
      <c r="BK47" s="17">
        <f>SUM(BK38:BK46)</f>
        <v>2196.9354522200006</v>
      </c>
      <c r="BO47" s="50"/>
    </row>
    <row r="48" spans="1:67" s="18" customFormat="1" x14ac:dyDescent="0.35">
      <c r="A48" s="54"/>
      <c r="B48" s="60" t="s">
        <v>23</v>
      </c>
      <c r="C48" s="14">
        <f t="shared" ref="C48:AH48" si="14">C47+C35</f>
        <v>3.0280300000000003E-2</v>
      </c>
      <c r="D48" s="15">
        <f t="shared" si="14"/>
        <v>4.9887600292903214</v>
      </c>
      <c r="E48" s="15">
        <f t="shared" si="14"/>
        <v>0</v>
      </c>
      <c r="F48" s="15">
        <f t="shared" si="14"/>
        <v>0</v>
      </c>
      <c r="G48" s="16">
        <f t="shared" si="14"/>
        <v>3.7112629500000001</v>
      </c>
      <c r="H48" s="14">
        <f t="shared" si="14"/>
        <v>68.918068339999991</v>
      </c>
      <c r="I48" s="15">
        <f t="shared" si="14"/>
        <v>8.4813443799999995</v>
      </c>
      <c r="J48" s="15">
        <f t="shared" si="14"/>
        <v>4.2514003300000001</v>
      </c>
      <c r="K48" s="15">
        <f t="shared" si="14"/>
        <v>0</v>
      </c>
      <c r="L48" s="16">
        <f t="shared" si="14"/>
        <v>49.514986579999992</v>
      </c>
      <c r="M48" s="14">
        <f t="shared" si="14"/>
        <v>0</v>
      </c>
      <c r="N48" s="15">
        <f t="shared" si="14"/>
        <v>0</v>
      </c>
      <c r="O48" s="15">
        <f t="shared" si="14"/>
        <v>0</v>
      </c>
      <c r="P48" s="15">
        <f t="shared" si="14"/>
        <v>0</v>
      </c>
      <c r="Q48" s="16">
        <f t="shared" si="14"/>
        <v>0</v>
      </c>
      <c r="R48" s="14">
        <f t="shared" si="14"/>
        <v>44.225205349999996</v>
      </c>
      <c r="S48" s="15">
        <f t="shared" si="14"/>
        <v>0.18076899999999999</v>
      </c>
      <c r="T48" s="15">
        <f t="shared" si="14"/>
        <v>0</v>
      </c>
      <c r="U48" s="15">
        <f t="shared" si="14"/>
        <v>0</v>
      </c>
      <c r="V48" s="16">
        <f t="shared" si="14"/>
        <v>6.5806886200000001</v>
      </c>
      <c r="W48" s="14">
        <f t="shared" si="14"/>
        <v>8.3364300000000006E-3</v>
      </c>
      <c r="X48" s="15">
        <f t="shared" si="14"/>
        <v>0.23364272</v>
      </c>
      <c r="Y48" s="15">
        <f t="shared" si="14"/>
        <v>0</v>
      </c>
      <c r="Z48" s="15">
        <f t="shared" si="14"/>
        <v>0</v>
      </c>
      <c r="AA48" s="16">
        <f t="shared" si="14"/>
        <v>0</v>
      </c>
      <c r="AB48" s="14">
        <f t="shared" si="14"/>
        <v>21.548344970000002</v>
      </c>
      <c r="AC48" s="15">
        <f t="shared" si="14"/>
        <v>2.0343483399999998</v>
      </c>
      <c r="AD48" s="15">
        <f t="shared" si="14"/>
        <v>0</v>
      </c>
      <c r="AE48" s="15">
        <f t="shared" si="14"/>
        <v>0</v>
      </c>
      <c r="AF48" s="16">
        <f t="shared" si="14"/>
        <v>48.746455309516065</v>
      </c>
      <c r="AG48" s="14">
        <f t="shared" si="14"/>
        <v>0</v>
      </c>
      <c r="AH48" s="15">
        <f t="shared" si="14"/>
        <v>0</v>
      </c>
      <c r="AI48" s="15">
        <f t="shared" ref="AI48:BK48" si="15">AI47+AI35</f>
        <v>0</v>
      </c>
      <c r="AJ48" s="15">
        <f t="shared" si="15"/>
        <v>0</v>
      </c>
      <c r="AK48" s="16">
        <f t="shared" si="15"/>
        <v>0</v>
      </c>
      <c r="AL48" s="14">
        <f t="shared" si="15"/>
        <v>9.3350389800000002</v>
      </c>
      <c r="AM48" s="15">
        <f t="shared" si="15"/>
        <v>0.30038282999999999</v>
      </c>
      <c r="AN48" s="15">
        <f t="shared" si="15"/>
        <v>0</v>
      </c>
      <c r="AO48" s="15">
        <f t="shared" si="15"/>
        <v>0</v>
      </c>
      <c r="AP48" s="16">
        <f t="shared" si="15"/>
        <v>9.6992744599999998</v>
      </c>
      <c r="AQ48" s="14">
        <f t="shared" si="15"/>
        <v>0</v>
      </c>
      <c r="AR48" s="15">
        <f t="shared" si="15"/>
        <v>0</v>
      </c>
      <c r="AS48" s="15">
        <f t="shared" si="15"/>
        <v>0</v>
      </c>
      <c r="AT48" s="15">
        <f t="shared" si="15"/>
        <v>0</v>
      </c>
      <c r="AU48" s="16">
        <f t="shared" si="15"/>
        <v>0</v>
      </c>
      <c r="AV48" s="14">
        <f t="shared" si="15"/>
        <v>462.69347801000004</v>
      </c>
      <c r="AW48" s="15">
        <f t="shared" si="15"/>
        <v>104.09894400719396</v>
      </c>
      <c r="AX48" s="15">
        <f t="shared" si="15"/>
        <v>0</v>
      </c>
      <c r="AY48" s="15">
        <f t="shared" si="15"/>
        <v>0</v>
      </c>
      <c r="AZ48" s="16">
        <f t="shared" si="15"/>
        <v>887.20993903999988</v>
      </c>
      <c r="BA48" s="14">
        <f t="shared" si="15"/>
        <v>0</v>
      </c>
      <c r="BB48" s="15">
        <f t="shared" si="15"/>
        <v>0</v>
      </c>
      <c r="BC48" s="15">
        <f t="shared" si="15"/>
        <v>0</v>
      </c>
      <c r="BD48" s="15">
        <f t="shared" si="15"/>
        <v>0</v>
      </c>
      <c r="BE48" s="16">
        <f t="shared" si="15"/>
        <v>0</v>
      </c>
      <c r="BF48" s="14">
        <f t="shared" si="15"/>
        <v>283.06965645999998</v>
      </c>
      <c r="BG48" s="15">
        <f t="shared" si="15"/>
        <v>29.854302419999996</v>
      </c>
      <c r="BH48" s="15">
        <f t="shared" si="15"/>
        <v>0</v>
      </c>
      <c r="BI48" s="15">
        <f t="shared" si="15"/>
        <v>0</v>
      </c>
      <c r="BJ48" s="16">
        <f t="shared" si="15"/>
        <v>260.44333870999998</v>
      </c>
      <c r="BK48" s="16">
        <f t="shared" si="15"/>
        <v>2310.1582485660006</v>
      </c>
      <c r="BO48" s="50"/>
    </row>
    <row r="49" spans="1:67" ht="15" customHeight="1" x14ac:dyDescent="0.35"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3"/>
    </row>
    <row r="50" spans="1:67" s="13" customFormat="1" x14ac:dyDescent="0.35">
      <c r="A50" s="54" t="s">
        <v>24</v>
      </c>
      <c r="B50" s="57" t="s">
        <v>25</v>
      </c>
      <c r="C50" s="9"/>
      <c r="D50" s="10"/>
      <c r="E50" s="10"/>
      <c r="F50" s="10"/>
      <c r="G50" s="11"/>
      <c r="H50" s="9"/>
      <c r="I50" s="10"/>
      <c r="J50" s="10"/>
      <c r="K50" s="10"/>
      <c r="L50" s="11"/>
      <c r="M50" s="9"/>
      <c r="N50" s="10"/>
      <c r="O50" s="10"/>
      <c r="P50" s="10"/>
      <c r="Q50" s="11"/>
      <c r="R50" s="9"/>
      <c r="S50" s="10"/>
      <c r="T50" s="10"/>
      <c r="U50" s="10"/>
      <c r="V50" s="11"/>
      <c r="W50" s="9"/>
      <c r="X50" s="10"/>
      <c r="Y50" s="10"/>
      <c r="Z50" s="10"/>
      <c r="AA50" s="11"/>
      <c r="AB50" s="9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1"/>
      <c r="AQ50" s="9"/>
      <c r="AR50" s="10"/>
      <c r="AS50" s="10"/>
      <c r="AT50" s="10"/>
      <c r="AU50" s="11"/>
      <c r="AV50" s="9"/>
      <c r="AW50" s="10"/>
      <c r="AX50" s="10"/>
      <c r="AY50" s="10"/>
      <c r="AZ50" s="11"/>
      <c r="BA50" s="9"/>
      <c r="BB50" s="10"/>
      <c r="BC50" s="10"/>
      <c r="BD50" s="10"/>
      <c r="BE50" s="11"/>
      <c r="BF50" s="9"/>
      <c r="BG50" s="10"/>
      <c r="BH50" s="10"/>
      <c r="BI50" s="10"/>
      <c r="BJ50" s="11"/>
      <c r="BK50" s="12"/>
      <c r="BO50" s="48"/>
    </row>
    <row r="51" spans="1:67" s="13" customFormat="1" x14ac:dyDescent="0.35">
      <c r="A51" s="54" t="s">
        <v>7</v>
      </c>
      <c r="B51" s="60" t="s">
        <v>26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8"/>
    </row>
    <row r="52" spans="1:67" s="13" customFormat="1" x14ac:dyDescent="0.35">
      <c r="A52" s="54"/>
      <c r="B52" s="68" t="s">
        <v>101</v>
      </c>
      <c r="C52" s="9">
        <v>0</v>
      </c>
      <c r="D52" s="10">
        <v>1.0680756278064516</v>
      </c>
      <c r="E52" s="10">
        <v>0</v>
      </c>
      <c r="F52" s="10">
        <v>0</v>
      </c>
      <c r="G52" s="11">
        <v>0</v>
      </c>
      <c r="H52" s="9">
        <v>6.9456719400000004</v>
      </c>
      <c r="I52" s="10">
        <v>0.42248882999999998</v>
      </c>
      <c r="J52" s="10">
        <v>0</v>
      </c>
      <c r="K52" s="10">
        <v>0</v>
      </c>
      <c r="L52" s="11">
        <v>5.6574024500000002</v>
      </c>
      <c r="M52" s="9">
        <v>0</v>
      </c>
      <c r="N52" s="10">
        <v>0</v>
      </c>
      <c r="O52" s="10">
        <v>0</v>
      </c>
      <c r="P52" s="10">
        <v>0</v>
      </c>
      <c r="Q52" s="11">
        <v>0</v>
      </c>
      <c r="R52" s="9">
        <v>4.1319889400000003</v>
      </c>
      <c r="S52" s="10">
        <v>4.7999999999999996E-7</v>
      </c>
      <c r="T52" s="10">
        <v>0</v>
      </c>
      <c r="U52" s="10">
        <v>0</v>
      </c>
      <c r="V52" s="11">
        <v>0.35471841999999998</v>
      </c>
      <c r="W52" s="9">
        <v>0</v>
      </c>
      <c r="X52" s="10">
        <v>0</v>
      </c>
      <c r="Y52" s="10">
        <v>0</v>
      </c>
      <c r="Z52" s="10">
        <v>0</v>
      </c>
      <c r="AA52" s="11">
        <v>0</v>
      </c>
      <c r="AB52" s="9">
        <v>1.79111898</v>
      </c>
      <c r="AC52" s="10">
        <v>0.2360469</v>
      </c>
      <c r="AD52" s="10">
        <v>0</v>
      </c>
      <c r="AE52" s="10">
        <v>0</v>
      </c>
      <c r="AF52" s="11">
        <v>7.8045399452258009</v>
      </c>
      <c r="AG52" s="9">
        <v>0</v>
      </c>
      <c r="AH52" s="10">
        <v>0</v>
      </c>
      <c r="AI52" s="10">
        <v>0</v>
      </c>
      <c r="AJ52" s="10">
        <v>0</v>
      </c>
      <c r="AK52" s="11">
        <v>0</v>
      </c>
      <c r="AL52" s="9">
        <v>0.67433854000000004</v>
      </c>
      <c r="AM52" s="10">
        <v>3.0982599999999998E-3</v>
      </c>
      <c r="AN52" s="10">
        <v>0</v>
      </c>
      <c r="AO52" s="10">
        <v>0</v>
      </c>
      <c r="AP52" s="11">
        <v>0.22492100000000001</v>
      </c>
      <c r="AQ52" s="9">
        <v>0</v>
      </c>
      <c r="AR52" s="10">
        <v>0</v>
      </c>
      <c r="AS52" s="10">
        <v>0</v>
      </c>
      <c r="AT52" s="10">
        <v>0</v>
      </c>
      <c r="AU52" s="11">
        <v>0</v>
      </c>
      <c r="AV52" s="9">
        <v>34.201945610000003</v>
      </c>
      <c r="AW52" s="10">
        <v>6.5302740049675494</v>
      </c>
      <c r="AX52" s="10">
        <v>0</v>
      </c>
      <c r="AY52" s="10">
        <v>0</v>
      </c>
      <c r="AZ52" s="11">
        <v>107.94662547</v>
      </c>
      <c r="BA52" s="9">
        <v>0</v>
      </c>
      <c r="BB52" s="10">
        <v>0</v>
      </c>
      <c r="BC52" s="10">
        <v>0</v>
      </c>
      <c r="BD52" s="10">
        <v>0</v>
      </c>
      <c r="BE52" s="11">
        <v>0</v>
      </c>
      <c r="BF52" s="9">
        <v>19.46175371</v>
      </c>
      <c r="BG52" s="10">
        <v>7.2965584100000003</v>
      </c>
      <c r="BH52" s="10">
        <v>0</v>
      </c>
      <c r="BI52" s="10">
        <v>0</v>
      </c>
      <c r="BJ52" s="11">
        <v>42.454104450000003</v>
      </c>
      <c r="BK52" s="12">
        <f>SUM(C52:BJ52)</f>
        <v>247.20567196799982</v>
      </c>
      <c r="BO52" s="48"/>
    </row>
    <row r="53" spans="1:67" s="13" customFormat="1" x14ac:dyDescent="0.35">
      <c r="A53" s="54"/>
      <c r="B53" s="68"/>
      <c r="C53" s="9"/>
      <c r="D53" s="10"/>
      <c r="E53" s="10"/>
      <c r="F53" s="10"/>
      <c r="G53" s="11"/>
      <c r="H53" s="9"/>
      <c r="I53" s="10"/>
      <c r="J53" s="10"/>
      <c r="K53" s="10"/>
      <c r="L53" s="11"/>
      <c r="M53" s="9"/>
      <c r="N53" s="10"/>
      <c r="O53" s="10"/>
      <c r="P53" s="10"/>
      <c r="Q53" s="11"/>
      <c r="R53" s="9"/>
      <c r="S53" s="10"/>
      <c r="T53" s="10"/>
      <c r="U53" s="10"/>
      <c r="V53" s="11"/>
      <c r="W53" s="9"/>
      <c r="X53" s="10"/>
      <c r="Y53" s="10"/>
      <c r="Z53" s="10"/>
      <c r="AA53" s="11"/>
      <c r="AB53" s="9"/>
      <c r="AC53" s="10"/>
      <c r="AD53" s="10"/>
      <c r="AE53" s="10"/>
      <c r="AF53" s="11"/>
      <c r="AG53" s="9"/>
      <c r="AH53" s="10"/>
      <c r="AI53" s="10"/>
      <c r="AJ53" s="10"/>
      <c r="AK53" s="11"/>
      <c r="AL53" s="9"/>
      <c r="AM53" s="10"/>
      <c r="AN53" s="10"/>
      <c r="AO53" s="10"/>
      <c r="AP53" s="11"/>
      <c r="AQ53" s="9"/>
      <c r="AR53" s="10"/>
      <c r="AS53" s="10"/>
      <c r="AT53" s="10"/>
      <c r="AU53" s="11"/>
      <c r="AV53" s="9"/>
      <c r="AW53" s="10"/>
      <c r="AX53" s="10"/>
      <c r="AY53" s="10"/>
      <c r="AZ53" s="11"/>
      <c r="BA53" s="9"/>
      <c r="BB53" s="10"/>
      <c r="BC53" s="10"/>
      <c r="BD53" s="10"/>
      <c r="BE53" s="11"/>
      <c r="BF53" s="9"/>
      <c r="BG53" s="10"/>
      <c r="BH53" s="10"/>
      <c r="BI53" s="10"/>
      <c r="BJ53" s="11"/>
      <c r="BK53" s="12"/>
      <c r="BO53" s="48"/>
    </row>
    <row r="54" spans="1:67" s="18" customFormat="1" x14ac:dyDescent="0.35">
      <c r="A54" s="54"/>
      <c r="B54" s="60" t="s">
        <v>27</v>
      </c>
      <c r="C54" s="14">
        <f>SUM(C52:C53)</f>
        <v>0</v>
      </c>
      <c r="D54" s="14">
        <f t="shared" ref="D54:BK54" si="16">SUM(D52:D53)</f>
        <v>1.0680756278064516</v>
      </c>
      <c r="E54" s="14">
        <f t="shared" si="16"/>
        <v>0</v>
      </c>
      <c r="F54" s="14">
        <f t="shared" si="16"/>
        <v>0</v>
      </c>
      <c r="G54" s="14">
        <f t="shared" si="16"/>
        <v>0</v>
      </c>
      <c r="H54" s="14">
        <f t="shared" si="16"/>
        <v>6.9456719400000004</v>
      </c>
      <c r="I54" s="14">
        <f t="shared" si="16"/>
        <v>0.42248882999999998</v>
      </c>
      <c r="J54" s="14">
        <f t="shared" si="16"/>
        <v>0</v>
      </c>
      <c r="K54" s="14">
        <f t="shared" si="16"/>
        <v>0</v>
      </c>
      <c r="L54" s="14">
        <f t="shared" si="16"/>
        <v>5.6574024500000002</v>
      </c>
      <c r="M54" s="14">
        <f t="shared" si="16"/>
        <v>0</v>
      </c>
      <c r="N54" s="14">
        <f t="shared" si="16"/>
        <v>0</v>
      </c>
      <c r="O54" s="14">
        <f t="shared" si="16"/>
        <v>0</v>
      </c>
      <c r="P54" s="14">
        <f t="shared" si="16"/>
        <v>0</v>
      </c>
      <c r="Q54" s="14">
        <f t="shared" si="16"/>
        <v>0</v>
      </c>
      <c r="R54" s="14">
        <f t="shared" si="16"/>
        <v>4.1319889400000003</v>
      </c>
      <c r="S54" s="14">
        <f t="shared" si="16"/>
        <v>4.7999999999999996E-7</v>
      </c>
      <c r="T54" s="14">
        <f t="shared" si="16"/>
        <v>0</v>
      </c>
      <c r="U54" s="14">
        <f t="shared" si="16"/>
        <v>0</v>
      </c>
      <c r="V54" s="14">
        <f t="shared" si="16"/>
        <v>0.35471841999999998</v>
      </c>
      <c r="W54" s="14">
        <f t="shared" si="16"/>
        <v>0</v>
      </c>
      <c r="X54" s="14">
        <f t="shared" si="16"/>
        <v>0</v>
      </c>
      <c r="Y54" s="14">
        <f t="shared" si="16"/>
        <v>0</v>
      </c>
      <c r="Z54" s="14">
        <f t="shared" si="16"/>
        <v>0</v>
      </c>
      <c r="AA54" s="14">
        <f t="shared" si="16"/>
        <v>0</v>
      </c>
      <c r="AB54" s="14">
        <f t="shared" si="16"/>
        <v>1.79111898</v>
      </c>
      <c r="AC54" s="14">
        <f t="shared" si="16"/>
        <v>0.2360469</v>
      </c>
      <c r="AD54" s="14">
        <f t="shared" si="16"/>
        <v>0</v>
      </c>
      <c r="AE54" s="14">
        <f t="shared" si="16"/>
        <v>0</v>
      </c>
      <c r="AF54" s="14">
        <f t="shared" si="16"/>
        <v>7.8045399452258009</v>
      </c>
      <c r="AG54" s="14">
        <f t="shared" si="16"/>
        <v>0</v>
      </c>
      <c r="AH54" s="14">
        <f t="shared" si="16"/>
        <v>0</v>
      </c>
      <c r="AI54" s="14">
        <f t="shared" si="16"/>
        <v>0</v>
      </c>
      <c r="AJ54" s="14">
        <f t="shared" si="16"/>
        <v>0</v>
      </c>
      <c r="AK54" s="14">
        <f t="shared" si="16"/>
        <v>0</v>
      </c>
      <c r="AL54" s="14">
        <f t="shared" si="16"/>
        <v>0.67433854000000004</v>
      </c>
      <c r="AM54" s="14">
        <f t="shared" si="16"/>
        <v>3.0982599999999998E-3</v>
      </c>
      <c r="AN54" s="14">
        <f t="shared" si="16"/>
        <v>0</v>
      </c>
      <c r="AO54" s="14">
        <f t="shared" si="16"/>
        <v>0</v>
      </c>
      <c r="AP54" s="14">
        <f t="shared" si="16"/>
        <v>0.22492100000000001</v>
      </c>
      <c r="AQ54" s="14">
        <f t="shared" si="16"/>
        <v>0</v>
      </c>
      <c r="AR54" s="14">
        <f t="shared" si="16"/>
        <v>0</v>
      </c>
      <c r="AS54" s="14">
        <f t="shared" si="16"/>
        <v>0</v>
      </c>
      <c r="AT54" s="14">
        <f t="shared" si="16"/>
        <v>0</v>
      </c>
      <c r="AU54" s="14">
        <f t="shared" si="16"/>
        <v>0</v>
      </c>
      <c r="AV54" s="14">
        <f t="shared" si="16"/>
        <v>34.201945610000003</v>
      </c>
      <c r="AW54" s="14">
        <f t="shared" si="16"/>
        <v>6.5302740049675494</v>
      </c>
      <c r="AX54" s="14">
        <f t="shared" si="16"/>
        <v>0</v>
      </c>
      <c r="AY54" s="14">
        <f t="shared" si="16"/>
        <v>0</v>
      </c>
      <c r="AZ54" s="14">
        <f t="shared" si="16"/>
        <v>107.94662547</v>
      </c>
      <c r="BA54" s="14">
        <f t="shared" si="16"/>
        <v>0</v>
      </c>
      <c r="BB54" s="14">
        <f t="shared" si="16"/>
        <v>0</v>
      </c>
      <c r="BC54" s="14">
        <f t="shared" si="16"/>
        <v>0</v>
      </c>
      <c r="BD54" s="14">
        <f t="shared" si="16"/>
        <v>0</v>
      </c>
      <c r="BE54" s="14">
        <f t="shared" si="16"/>
        <v>0</v>
      </c>
      <c r="BF54" s="14">
        <f t="shared" si="16"/>
        <v>19.46175371</v>
      </c>
      <c r="BG54" s="14">
        <f t="shared" si="16"/>
        <v>7.2965584100000003</v>
      </c>
      <c r="BH54" s="14">
        <f t="shared" si="16"/>
        <v>0</v>
      </c>
      <c r="BI54" s="14">
        <f t="shared" si="16"/>
        <v>0</v>
      </c>
      <c r="BJ54" s="14">
        <f t="shared" si="16"/>
        <v>42.454104450000003</v>
      </c>
      <c r="BK54" s="17">
        <f t="shared" si="16"/>
        <v>247.20567196799982</v>
      </c>
      <c r="BO54" s="50"/>
    </row>
    <row r="55" spans="1:67" ht="15" customHeight="1" x14ac:dyDescent="0.35"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3"/>
    </row>
    <row r="56" spans="1:67" s="13" customFormat="1" x14ac:dyDescent="0.35">
      <c r="A56" s="54" t="s">
        <v>38</v>
      </c>
      <c r="B56" s="8" t="s">
        <v>39</v>
      </c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1"/>
      <c r="BO56" s="48"/>
    </row>
    <row r="57" spans="1:67" s="13" customFormat="1" x14ac:dyDescent="0.35">
      <c r="A57" s="54" t="s">
        <v>7</v>
      </c>
      <c r="B57" s="69" t="s">
        <v>40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O57" s="48"/>
    </row>
    <row r="58" spans="1:67" s="13" customFormat="1" x14ac:dyDescent="0.35">
      <c r="A58" s="54"/>
      <c r="B58" s="59"/>
      <c r="C58" s="9"/>
      <c r="D58" s="10"/>
      <c r="E58" s="10"/>
      <c r="F58" s="10"/>
      <c r="G58" s="11"/>
      <c r="H58" s="9"/>
      <c r="I58" s="10"/>
      <c r="J58" s="10"/>
      <c r="K58" s="10"/>
      <c r="L58" s="11"/>
      <c r="M58" s="9"/>
      <c r="N58" s="10"/>
      <c r="O58" s="10"/>
      <c r="P58" s="10"/>
      <c r="Q58" s="11"/>
      <c r="R58" s="9"/>
      <c r="S58" s="10"/>
      <c r="T58" s="10"/>
      <c r="U58" s="10"/>
      <c r="V58" s="11"/>
      <c r="W58" s="9"/>
      <c r="X58" s="10"/>
      <c r="Y58" s="10"/>
      <c r="Z58" s="10"/>
      <c r="AA58" s="11"/>
      <c r="AB58" s="9"/>
      <c r="AC58" s="10"/>
      <c r="AD58" s="10"/>
      <c r="AE58" s="10"/>
      <c r="AF58" s="11"/>
      <c r="AG58" s="9"/>
      <c r="AH58" s="10"/>
      <c r="AI58" s="10"/>
      <c r="AJ58" s="10"/>
      <c r="AK58" s="11"/>
      <c r="AL58" s="9"/>
      <c r="AM58" s="10"/>
      <c r="AN58" s="10"/>
      <c r="AO58" s="10"/>
      <c r="AP58" s="11"/>
      <c r="AQ58" s="9"/>
      <c r="AR58" s="10"/>
      <c r="AS58" s="10"/>
      <c r="AT58" s="10"/>
      <c r="AU58" s="11"/>
      <c r="AV58" s="9"/>
      <c r="AW58" s="10"/>
      <c r="AX58" s="10"/>
      <c r="AY58" s="10"/>
      <c r="AZ58" s="11"/>
      <c r="BA58" s="9"/>
      <c r="BB58" s="10"/>
      <c r="BC58" s="10"/>
      <c r="BD58" s="10"/>
      <c r="BE58" s="11"/>
      <c r="BF58" s="9"/>
      <c r="BG58" s="10"/>
      <c r="BH58" s="10"/>
      <c r="BI58" s="10"/>
      <c r="BJ58" s="11"/>
      <c r="BK58" s="12">
        <f>SUM(C58:BJ58)</f>
        <v>0</v>
      </c>
      <c r="BO58" s="48"/>
    </row>
    <row r="59" spans="1:67" s="18" customFormat="1" x14ac:dyDescent="0.35">
      <c r="A59" s="54"/>
      <c r="B59" s="60" t="s">
        <v>9</v>
      </c>
      <c r="C59" s="14">
        <f>SUM(C58)</f>
        <v>0</v>
      </c>
      <c r="D59" s="14">
        <f t="shared" ref="D59:BJ59" si="17">SUM(D58)</f>
        <v>0</v>
      </c>
      <c r="E59" s="14">
        <f t="shared" si="17"/>
        <v>0</v>
      </c>
      <c r="F59" s="14">
        <f t="shared" si="17"/>
        <v>0</v>
      </c>
      <c r="G59" s="14">
        <f t="shared" si="17"/>
        <v>0</v>
      </c>
      <c r="H59" s="14">
        <f t="shared" si="17"/>
        <v>0</v>
      </c>
      <c r="I59" s="14">
        <f t="shared" si="17"/>
        <v>0</v>
      </c>
      <c r="J59" s="14">
        <f t="shared" si="17"/>
        <v>0</v>
      </c>
      <c r="K59" s="14">
        <f t="shared" si="17"/>
        <v>0</v>
      </c>
      <c r="L59" s="14">
        <f t="shared" si="17"/>
        <v>0</v>
      </c>
      <c r="M59" s="14">
        <f t="shared" si="17"/>
        <v>0</v>
      </c>
      <c r="N59" s="14">
        <f t="shared" si="17"/>
        <v>0</v>
      </c>
      <c r="O59" s="14">
        <f t="shared" si="17"/>
        <v>0</v>
      </c>
      <c r="P59" s="14">
        <f t="shared" si="17"/>
        <v>0</v>
      </c>
      <c r="Q59" s="14">
        <f t="shared" si="17"/>
        <v>0</v>
      </c>
      <c r="R59" s="14">
        <f t="shared" si="17"/>
        <v>0</v>
      </c>
      <c r="S59" s="14">
        <f t="shared" si="17"/>
        <v>0</v>
      </c>
      <c r="T59" s="14">
        <f t="shared" si="17"/>
        <v>0</v>
      </c>
      <c r="U59" s="14">
        <f t="shared" si="17"/>
        <v>0</v>
      </c>
      <c r="V59" s="14">
        <f t="shared" si="17"/>
        <v>0</v>
      </c>
      <c r="W59" s="14">
        <f t="shared" si="17"/>
        <v>0</v>
      </c>
      <c r="X59" s="14">
        <f t="shared" si="17"/>
        <v>0</v>
      </c>
      <c r="Y59" s="14">
        <f t="shared" si="17"/>
        <v>0</v>
      </c>
      <c r="Z59" s="14">
        <f t="shared" si="17"/>
        <v>0</v>
      </c>
      <c r="AA59" s="14">
        <f t="shared" si="17"/>
        <v>0</v>
      </c>
      <c r="AB59" s="14">
        <f t="shared" si="17"/>
        <v>0</v>
      </c>
      <c r="AC59" s="14">
        <f t="shared" si="17"/>
        <v>0</v>
      </c>
      <c r="AD59" s="14">
        <f t="shared" si="17"/>
        <v>0</v>
      </c>
      <c r="AE59" s="14">
        <f t="shared" si="17"/>
        <v>0</v>
      </c>
      <c r="AF59" s="14">
        <f t="shared" si="17"/>
        <v>0</v>
      </c>
      <c r="AG59" s="14">
        <f t="shared" si="17"/>
        <v>0</v>
      </c>
      <c r="AH59" s="14">
        <f t="shared" si="17"/>
        <v>0</v>
      </c>
      <c r="AI59" s="14">
        <f t="shared" si="17"/>
        <v>0</v>
      </c>
      <c r="AJ59" s="14">
        <f t="shared" si="17"/>
        <v>0</v>
      </c>
      <c r="AK59" s="14">
        <f t="shared" si="17"/>
        <v>0</v>
      </c>
      <c r="AL59" s="14">
        <f t="shared" si="17"/>
        <v>0</v>
      </c>
      <c r="AM59" s="14">
        <f t="shared" si="17"/>
        <v>0</v>
      </c>
      <c r="AN59" s="14">
        <f t="shared" si="17"/>
        <v>0</v>
      </c>
      <c r="AO59" s="14">
        <f t="shared" si="17"/>
        <v>0</v>
      </c>
      <c r="AP59" s="14">
        <f t="shared" si="17"/>
        <v>0</v>
      </c>
      <c r="AQ59" s="14">
        <f t="shared" si="17"/>
        <v>0</v>
      </c>
      <c r="AR59" s="14">
        <f t="shared" si="17"/>
        <v>0</v>
      </c>
      <c r="AS59" s="14">
        <f t="shared" si="17"/>
        <v>0</v>
      </c>
      <c r="AT59" s="14">
        <f t="shared" si="17"/>
        <v>0</v>
      </c>
      <c r="AU59" s="14">
        <f t="shared" si="17"/>
        <v>0</v>
      </c>
      <c r="AV59" s="14">
        <f t="shared" si="17"/>
        <v>0</v>
      </c>
      <c r="AW59" s="14">
        <f t="shared" si="17"/>
        <v>0</v>
      </c>
      <c r="AX59" s="14">
        <f t="shared" si="17"/>
        <v>0</v>
      </c>
      <c r="AY59" s="14">
        <f t="shared" si="17"/>
        <v>0</v>
      </c>
      <c r="AZ59" s="14">
        <f t="shared" si="17"/>
        <v>0</v>
      </c>
      <c r="BA59" s="14">
        <f t="shared" si="17"/>
        <v>0</v>
      </c>
      <c r="BB59" s="14">
        <f t="shared" si="17"/>
        <v>0</v>
      </c>
      <c r="BC59" s="14">
        <f t="shared" si="17"/>
        <v>0</v>
      </c>
      <c r="BD59" s="14">
        <f t="shared" si="17"/>
        <v>0</v>
      </c>
      <c r="BE59" s="14">
        <f t="shared" si="17"/>
        <v>0</v>
      </c>
      <c r="BF59" s="14">
        <f t="shared" si="17"/>
        <v>0</v>
      </c>
      <c r="BG59" s="14">
        <f t="shared" si="17"/>
        <v>0</v>
      </c>
      <c r="BH59" s="14">
        <f t="shared" si="17"/>
        <v>0</v>
      </c>
      <c r="BI59" s="14">
        <f t="shared" si="17"/>
        <v>0</v>
      </c>
      <c r="BJ59" s="14">
        <f t="shared" si="17"/>
        <v>0</v>
      </c>
      <c r="BK59" s="17">
        <f>SUM(BK58)</f>
        <v>0</v>
      </c>
      <c r="BO59" s="50"/>
    </row>
    <row r="60" spans="1:67" s="13" customFormat="1" x14ac:dyDescent="0.35">
      <c r="A60" s="54" t="s">
        <v>10</v>
      </c>
      <c r="B60" s="64" t="s">
        <v>41</v>
      </c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1"/>
      <c r="BO60" s="48"/>
    </row>
    <row r="61" spans="1:67" s="13" customFormat="1" x14ac:dyDescent="0.35">
      <c r="A61" s="54"/>
      <c r="B61" s="59"/>
      <c r="C61" s="9"/>
      <c r="D61" s="10"/>
      <c r="E61" s="10"/>
      <c r="F61" s="10"/>
      <c r="G61" s="11"/>
      <c r="H61" s="9"/>
      <c r="I61" s="10"/>
      <c r="J61" s="10"/>
      <c r="K61" s="10"/>
      <c r="L61" s="11"/>
      <c r="M61" s="9"/>
      <c r="N61" s="10"/>
      <c r="O61" s="10"/>
      <c r="P61" s="10"/>
      <c r="Q61" s="11"/>
      <c r="R61" s="9"/>
      <c r="S61" s="10"/>
      <c r="T61" s="10"/>
      <c r="U61" s="10"/>
      <c r="V61" s="11"/>
      <c r="W61" s="9"/>
      <c r="X61" s="10"/>
      <c r="Y61" s="10"/>
      <c r="Z61" s="10"/>
      <c r="AA61" s="11"/>
      <c r="AB61" s="9"/>
      <c r="AC61" s="10"/>
      <c r="AD61" s="10"/>
      <c r="AE61" s="10"/>
      <c r="AF61" s="11"/>
      <c r="AG61" s="9"/>
      <c r="AH61" s="10"/>
      <c r="AI61" s="10"/>
      <c r="AJ61" s="10"/>
      <c r="AK61" s="11"/>
      <c r="AL61" s="9"/>
      <c r="AM61" s="10"/>
      <c r="AN61" s="10"/>
      <c r="AO61" s="10"/>
      <c r="AP61" s="11"/>
      <c r="AQ61" s="9"/>
      <c r="AR61" s="10"/>
      <c r="AS61" s="10"/>
      <c r="AT61" s="10"/>
      <c r="AU61" s="11"/>
      <c r="AV61" s="9"/>
      <c r="AW61" s="10"/>
      <c r="AX61" s="10"/>
      <c r="AY61" s="10"/>
      <c r="AZ61" s="11"/>
      <c r="BA61" s="9"/>
      <c r="BB61" s="10"/>
      <c r="BC61" s="10"/>
      <c r="BD61" s="10"/>
      <c r="BE61" s="11"/>
      <c r="BF61" s="9"/>
      <c r="BG61" s="10"/>
      <c r="BH61" s="10"/>
      <c r="BI61" s="10"/>
      <c r="BJ61" s="11"/>
      <c r="BK61" s="12">
        <f t="shared" ref="BK61" si="18">SUM(C61:BJ61)</f>
        <v>0</v>
      </c>
      <c r="BO61" s="48"/>
    </row>
    <row r="62" spans="1:67" s="18" customFormat="1" x14ac:dyDescent="0.35">
      <c r="A62" s="54"/>
      <c r="B62" s="60" t="s">
        <v>12</v>
      </c>
      <c r="C62" s="14">
        <f t="shared" ref="C62:AH62" si="19">SUM(C61:C61)</f>
        <v>0</v>
      </c>
      <c r="D62" s="15">
        <f t="shared" si="19"/>
        <v>0</v>
      </c>
      <c r="E62" s="15">
        <f t="shared" si="19"/>
        <v>0</v>
      </c>
      <c r="F62" s="15">
        <f t="shared" si="19"/>
        <v>0</v>
      </c>
      <c r="G62" s="16">
        <f t="shared" si="19"/>
        <v>0</v>
      </c>
      <c r="H62" s="14">
        <f t="shared" si="19"/>
        <v>0</v>
      </c>
      <c r="I62" s="15">
        <f t="shared" si="19"/>
        <v>0</v>
      </c>
      <c r="J62" s="15">
        <f t="shared" si="19"/>
        <v>0</v>
      </c>
      <c r="K62" s="15">
        <f t="shared" si="19"/>
        <v>0</v>
      </c>
      <c r="L62" s="16">
        <f t="shared" si="19"/>
        <v>0</v>
      </c>
      <c r="M62" s="14">
        <f t="shared" si="19"/>
        <v>0</v>
      </c>
      <c r="N62" s="15">
        <f t="shared" si="19"/>
        <v>0</v>
      </c>
      <c r="O62" s="15">
        <f t="shared" si="19"/>
        <v>0</v>
      </c>
      <c r="P62" s="15">
        <f t="shared" si="19"/>
        <v>0</v>
      </c>
      <c r="Q62" s="16">
        <f t="shared" si="19"/>
        <v>0</v>
      </c>
      <c r="R62" s="14">
        <f t="shared" si="19"/>
        <v>0</v>
      </c>
      <c r="S62" s="15">
        <f t="shared" si="19"/>
        <v>0</v>
      </c>
      <c r="T62" s="15">
        <f t="shared" si="19"/>
        <v>0</v>
      </c>
      <c r="U62" s="15">
        <f t="shared" si="19"/>
        <v>0</v>
      </c>
      <c r="V62" s="16">
        <f t="shared" si="19"/>
        <v>0</v>
      </c>
      <c r="W62" s="14">
        <f t="shared" si="19"/>
        <v>0</v>
      </c>
      <c r="X62" s="15">
        <f t="shared" si="19"/>
        <v>0</v>
      </c>
      <c r="Y62" s="15">
        <f t="shared" si="19"/>
        <v>0</v>
      </c>
      <c r="Z62" s="15">
        <f t="shared" si="19"/>
        <v>0</v>
      </c>
      <c r="AA62" s="16">
        <f t="shared" si="19"/>
        <v>0</v>
      </c>
      <c r="AB62" s="14">
        <f t="shared" si="19"/>
        <v>0</v>
      </c>
      <c r="AC62" s="15">
        <f t="shared" si="19"/>
        <v>0</v>
      </c>
      <c r="AD62" s="15">
        <f t="shared" si="19"/>
        <v>0</v>
      </c>
      <c r="AE62" s="15">
        <f t="shared" si="19"/>
        <v>0</v>
      </c>
      <c r="AF62" s="16">
        <f t="shared" si="19"/>
        <v>0</v>
      </c>
      <c r="AG62" s="14">
        <f t="shared" si="19"/>
        <v>0</v>
      </c>
      <c r="AH62" s="15">
        <f t="shared" si="19"/>
        <v>0</v>
      </c>
      <c r="AI62" s="15">
        <f t="shared" ref="AI62:BK62" si="20">SUM(AI61:AI61)</f>
        <v>0</v>
      </c>
      <c r="AJ62" s="15">
        <f t="shared" si="20"/>
        <v>0</v>
      </c>
      <c r="AK62" s="16">
        <f t="shared" si="20"/>
        <v>0</v>
      </c>
      <c r="AL62" s="14">
        <f t="shared" si="20"/>
        <v>0</v>
      </c>
      <c r="AM62" s="15">
        <f t="shared" si="20"/>
        <v>0</v>
      </c>
      <c r="AN62" s="15">
        <f t="shared" si="20"/>
        <v>0</v>
      </c>
      <c r="AO62" s="15">
        <f t="shared" si="20"/>
        <v>0</v>
      </c>
      <c r="AP62" s="16">
        <f t="shared" si="20"/>
        <v>0</v>
      </c>
      <c r="AQ62" s="14">
        <f t="shared" si="20"/>
        <v>0</v>
      </c>
      <c r="AR62" s="15">
        <f t="shared" si="20"/>
        <v>0</v>
      </c>
      <c r="AS62" s="15">
        <f t="shared" si="20"/>
        <v>0</v>
      </c>
      <c r="AT62" s="15">
        <f t="shared" si="20"/>
        <v>0</v>
      </c>
      <c r="AU62" s="16">
        <f t="shared" si="20"/>
        <v>0</v>
      </c>
      <c r="AV62" s="14">
        <f t="shared" si="20"/>
        <v>0</v>
      </c>
      <c r="AW62" s="15">
        <f t="shared" si="20"/>
        <v>0</v>
      </c>
      <c r="AX62" s="15">
        <f t="shared" si="20"/>
        <v>0</v>
      </c>
      <c r="AY62" s="15">
        <f t="shared" si="20"/>
        <v>0</v>
      </c>
      <c r="AZ62" s="16">
        <f t="shared" si="20"/>
        <v>0</v>
      </c>
      <c r="BA62" s="14">
        <f t="shared" si="20"/>
        <v>0</v>
      </c>
      <c r="BB62" s="15">
        <f t="shared" si="20"/>
        <v>0</v>
      </c>
      <c r="BC62" s="15">
        <f t="shared" si="20"/>
        <v>0</v>
      </c>
      <c r="BD62" s="15">
        <f t="shared" si="20"/>
        <v>0</v>
      </c>
      <c r="BE62" s="16">
        <f t="shared" si="20"/>
        <v>0</v>
      </c>
      <c r="BF62" s="14">
        <f t="shared" si="20"/>
        <v>0</v>
      </c>
      <c r="BG62" s="15">
        <f t="shared" si="20"/>
        <v>0</v>
      </c>
      <c r="BH62" s="15">
        <f t="shared" si="20"/>
        <v>0</v>
      </c>
      <c r="BI62" s="15">
        <f t="shared" si="20"/>
        <v>0</v>
      </c>
      <c r="BJ62" s="16">
        <f t="shared" si="20"/>
        <v>0</v>
      </c>
      <c r="BK62" s="16">
        <f t="shared" si="20"/>
        <v>0</v>
      </c>
      <c r="BO62" s="50"/>
    </row>
    <row r="63" spans="1:67" s="18" customFormat="1" x14ac:dyDescent="0.35">
      <c r="A63" s="54"/>
      <c r="B63" s="70" t="s">
        <v>23</v>
      </c>
      <c r="C63" s="14">
        <f t="shared" ref="C63:AH63" si="21">C62+C59</f>
        <v>0</v>
      </c>
      <c r="D63" s="15">
        <f t="shared" si="21"/>
        <v>0</v>
      </c>
      <c r="E63" s="15">
        <f t="shared" si="21"/>
        <v>0</v>
      </c>
      <c r="F63" s="15">
        <f t="shared" si="21"/>
        <v>0</v>
      </c>
      <c r="G63" s="16">
        <f t="shared" si="21"/>
        <v>0</v>
      </c>
      <c r="H63" s="14">
        <f t="shared" si="21"/>
        <v>0</v>
      </c>
      <c r="I63" s="15">
        <f t="shared" si="21"/>
        <v>0</v>
      </c>
      <c r="J63" s="15">
        <f t="shared" si="21"/>
        <v>0</v>
      </c>
      <c r="K63" s="15">
        <f t="shared" si="21"/>
        <v>0</v>
      </c>
      <c r="L63" s="16">
        <f t="shared" si="21"/>
        <v>0</v>
      </c>
      <c r="M63" s="14">
        <f t="shared" si="21"/>
        <v>0</v>
      </c>
      <c r="N63" s="15">
        <f t="shared" si="21"/>
        <v>0</v>
      </c>
      <c r="O63" s="15">
        <f t="shared" si="21"/>
        <v>0</v>
      </c>
      <c r="P63" s="15">
        <f t="shared" si="21"/>
        <v>0</v>
      </c>
      <c r="Q63" s="16">
        <f t="shared" si="21"/>
        <v>0</v>
      </c>
      <c r="R63" s="14">
        <f t="shared" si="21"/>
        <v>0</v>
      </c>
      <c r="S63" s="15">
        <f t="shared" si="21"/>
        <v>0</v>
      </c>
      <c r="T63" s="15">
        <f t="shared" si="21"/>
        <v>0</v>
      </c>
      <c r="U63" s="15">
        <f t="shared" si="21"/>
        <v>0</v>
      </c>
      <c r="V63" s="16">
        <f t="shared" si="21"/>
        <v>0</v>
      </c>
      <c r="W63" s="14">
        <f t="shared" si="21"/>
        <v>0</v>
      </c>
      <c r="X63" s="15">
        <f t="shared" si="21"/>
        <v>0</v>
      </c>
      <c r="Y63" s="15">
        <f t="shared" si="21"/>
        <v>0</v>
      </c>
      <c r="Z63" s="15">
        <f t="shared" si="21"/>
        <v>0</v>
      </c>
      <c r="AA63" s="16">
        <f t="shared" si="21"/>
        <v>0</v>
      </c>
      <c r="AB63" s="14">
        <f t="shared" si="21"/>
        <v>0</v>
      </c>
      <c r="AC63" s="15">
        <f t="shared" si="21"/>
        <v>0</v>
      </c>
      <c r="AD63" s="15">
        <f t="shared" si="21"/>
        <v>0</v>
      </c>
      <c r="AE63" s="15">
        <f t="shared" si="21"/>
        <v>0</v>
      </c>
      <c r="AF63" s="16">
        <f t="shared" si="21"/>
        <v>0</v>
      </c>
      <c r="AG63" s="14">
        <f t="shared" si="21"/>
        <v>0</v>
      </c>
      <c r="AH63" s="15">
        <f t="shared" si="21"/>
        <v>0</v>
      </c>
      <c r="AI63" s="15">
        <f t="shared" ref="AI63:BK63" si="22">AI62+AI59</f>
        <v>0</v>
      </c>
      <c r="AJ63" s="15">
        <f t="shared" si="22"/>
        <v>0</v>
      </c>
      <c r="AK63" s="16">
        <f t="shared" si="22"/>
        <v>0</v>
      </c>
      <c r="AL63" s="14">
        <f t="shared" si="22"/>
        <v>0</v>
      </c>
      <c r="AM63" s="15">
        <f t="shared" si="22"/>
        <v>0</v>
      </c>
      <c r="AN63" s="15">
        <f t="shared" si="22"/>
        <v>0</v>
      </c>
      <c r="AO63" s="15">
        <f t="shared" si="22"/>
        <v>0</v>
      </c>
      <c r="AP63" s="16">
        <f t="shared" si="22"/>
        <v>0</v>
      </c>
      <c r="AQ63" s="14">
        <f t="shared" si="22"/>
        <v>0</v>
      </c>
      <c r="AR63" s="15">
        <f t="shared" si="22"/>
        <v>0</v>
      </c>
      <c r="AS63" s="15">
        <f t="shared" si="22"/>
        <v>0</v>
      </c>
      <c r="AT63" s="15">
        <f t="shared" si="22"/>
        <v>0</v>
      </c>
      <c r="AU63" s="16">
        <f t="shared" si="22"/>
        <v>0</v>
      </c>
      <c r="AV63" s="14">
        <f t="shared" si="22"/>
        <v>0</v>
      </c>
      <c r="AW63" s="15">
        <f t="shared" si="22"/>
        <v>0</v>
      </c>
      <c r="AX63" s="15">
        <f t="shared" si="22"/>
        <v>0</v>
      </c>
      <c r="AY63" s="15">
        <f t="shared" si="22"/>
        <v>0</v>
      </c>
      <c r="AZ63" s="16">
        <f t="shared" si="22"/>
        <v>0</v>
      </c>
      <c r="BA63" s="14">
        <f t="shared" si="22"/>
        <v>0</v>
      </c>
      <c r="BB63" s="15">
        <f t="shared" si="22"/>
        <v>0</v>
      </c>
      <c r="BC63" s="15">
        <f t="shared" si="22"/>
        <v>0</v>
      </c>
      <c r="BD63" s="15">
        <f t="shared" si="22"/>
        <v>0</v>
      </c>
      <c r="BE63" s="16">
        <f t="shared" si="22"/>
        <v>0</v>
      </c>
      <c r="BF63" s="14">
        <f t="shared" si="22"/>
        <v>0</v>
      </c>
      <c r="BG63" s="15">
        <f t="shared" si="22"/>
        <v>0</v>
      </c>
      <c r="BH63" s="15">
        <f t="shared" si="22"/>
        <v>0</v>
      </c>
      <c r="BI63" s="15">
        <f t="shared" si="22"/>
        <v>0</v>
      </c>
      <c r="BJ63" s="16">
        <f t="shared" si="22"/>
        <v>0</v>
      </c>
      <c r="BK63" s="16">
        <f t="shared" si="22"/>
        <v>0</v>
      </c>
      <c r="BL63" s="28"/>
      <c r="BO63" s="50"/>
    </row>
    <row r="64" spans="1:67" s="13" customFormat="1" x14ac:dyDescent="0.35">
      <c r="A64" s="54"/>
      <c r="B64" s="70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1"/>
      <c r="BO64" s="48"/>
    </row>
    <row r="65" spans="1:67" s="13" customFormat="1" x14ac:dyDescent="0.35">
      <c r="A65" s="54" t="s">
        <v>42</v>
      </c>
      <c r="B65" s="8" t="s">
        <v>43</v>
      </c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O65" s="48"/>
    </row>
    <row r="66" spans="1:67" s="13" customFormat="1" x14ac:dyDescent="0.35">
      <c r="A66" s="54" t="s">
        <v>7</v>
      </c>
      <c r="B66" s="69" t="s">
        <v>44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O66" s="48"/>
    </row>
    <row r="67" spans="1:67" s="26" customFormat="1" x14ac:dyDescent="0.35">
      <c r="A67" s="55"/>
      <c r="B67" s="68" t="s">
        <v>33</v>
      </c>
      <c r="C67" s="23">
        <v>0</v>
      </c>
      <c r="D67" s="24">
        <v>0</v>
      </c>
      <c r="E67" s="24">
        <v>0</v>
      </c>
      <c r="F67" s="24">
        <v>0</v>
      </c>
      <c r="G67" s="25">
        <v>0</v>
      </c>
      <c r="H67" s="23">
        <v>0</v>
      </c>
      <c r="I67" s="24">
        <v>0</v>
      </c>
      <c r="J67" s="24">
        <v>0</v>
      </c>
      <c r="K67" s="24">
        <v>0</v>
      </c>
      <c r="L67" s="25">
        <v>0</v>
      </c>
      <c r="M67" s="23">
        <v>0</v>
      </c>
      <c r="N67" s="24">
        <v>0</v>
      </c>
      <c r="O67" s="24">
        <v>0</v>
      </c>
      <c r="P67" s="24">
        <v>0</v>
      </c>
      <c r="Q67" s="25">
        <v>0</v>
      </c>
      <c r="R67" s="23">
        <v>0</v>
      </c>
      <c r="S67" s="24">
        <v>0</v>
      </c>
      <c r="T67" s="24">
        <v>0</v>
      </c>
      <c r="U67" s="24">
        <v>0</v>
      </c>
      <c r="V67" s="25">
        <v>0</v>
      </c>
      <c r="W67" s="23">
        <v>0</v>
      </c>
      <c r="X67" s="24">
        <v>0</v>
      </c>
      <c r="Y67" s="24">
        <v>0</v>
      </c>
      <c r="Z67" s="24">
        <v>0</v>
      </c>
      <c r="AA67" s="25">
        <v>0</v>
      </c>
      <c r="AB67" s="23">
        <v>0</v>
      </c>
      <c r="AC67" s="24">
        <v>0</v>
      </c>
      <c r="AD67" s="24">
        <v>0</v>
      </c>
      <c r="AE67" s="24">
        <v>0</v>
      </c>
      <c r="AF67" s="25">
        <v>0</v>
      </c>
      <c r="AG67" s="23">
        <v>0</v>
      </c>
      <c r="AH67" s="24">
        <v>0</v>
      </c>
      <c r="AI67" s="24">
        <v>0</v>
      </c>
      <c r="AJ67" s="24">
        <v>0</v>
      </c>
      <c r="AK67" s="25">
        <v>0</v>
      </c>
      <c r="AL67" s="23">
        <v>0</v>
      </c>
      <c r="AM67" s="24">
        <v>0</v>
      </c>
      <c r="AN67" s="24">
        <v>0</v>
      </c>
      <c r="AO67" s="24">
        <v>0</v>
      </c>
      <c r="AP67" s="25">
        <v>0</v>
      </c>
      <c r="AQ67" s="23">
        <v>0</v>
      </c>
      <c r="AR67" s="24">
        <v>0</v>
      </c>
      <c r="AS67" s="24">
        <v>0</v>
      </c>
      <c r="AT67" s="24">
        <v>0</v>
      </c>
      <c r="AU67" s="25">
        <v>0</v>
      </c>
      <c r="AV67" s="23">
        <v>0</v>
      </c>
      <c r="AW67" s="24">
        <v>0</v>
      </c>
      <c r="AX67" s="24">
        <v>0</v>
      </c>
      <c r="AY67" s="24">
        <v>0</v>
      </c>
      <c r="AZ67" s="25">
        <v>0</v>
      </c>
      <c r="BA67" s="23">
        <v>0</v>
      </c>
      <c r="BB67" s="24">
        <v>0</v>
      </c>
      <c r="BC67" s="24">
        <v>0</v>
      </c>
      <c r="BD67" s="24">
        <v>0</v>
      </c>
      <c r="BE67" s="25">
        <v>0</v>
      </c>
      <c r="BF67" s="23">
        <v>0</v>
      </c>
      <c r="BG67" s="24">
        <v>0</v>
      </c>
      <c r="BH67" s="24">
        <v>0</v>
      </c>
      <c r="BI67" s="24">
        <v>0</v>
      </c>
      <c r="BJ67" s="25">
        <v>0</v>
      </c>
      <c r="BK67" s="71">
        <v>0</v>
      </c>
      <c r="BO67" s="48"/>
    </row>
    <row r="68" spans="1:67" s="18" customFormat="1" x14ac:dyDescent="0.35">
      <c r="A68" s="54"/>
      <c r="B68" s="70" t="s">
        <v>27</v>
      </c>
      <c r="C68" s="14">
        <v>0</v>
      </c>
      <c r="D68" s="15">
        <v>0</v>
      </c>
      <c r="E68" s="15">
        <v>0</v>
      </c>
      <c r="F68" s="15">
        <v>0</v>
      </c>
      <c r="G68" s="16">
        <v>0</v>
      </c>
      <c r="H68" s="14">
        <v>0</v>
      </c>
      <c r="I68" s="15">
        <v>0</v>
      </c>
      <c r="J68" s="15">
        <v>0</v>
      </c>
      <c r="K68" s="15">
        <v>0</v>
      </c>
      <c r="L68" s="16">
        <v>0</v>
      </c>
      <c r="M68" s="14">
        <v>0</v>
      </c>
      <c r="N68" s="15">
        <v>0</v>
      </c>
      <c r="O68" s="15">
        <v>0</v>
      </c>
      <c r="P68" s="15">
        <v>0</v>
      </c>
      <c r="Q68" s="16">
        <v>0</v>
      </c>
      <c r="R68" s="14">
        <v>0</v>
      </c>
      <c r="S68" s="15">
        <v>0</v>
      </c>
      <c r="T68" s="15">
        <v>0</v>
      </c>
      <c r="U68" s="15">
        <v>0</v>
      </c>
      <c r="V68" s="16">
        <v>0</v>
      </c>
      <c r="W68" s="14">
        <v>0</v>
      </c>
      <c r="X68" s="15">
        <v>0</v>
      </c>
      <c r="Y68" s="15">
        <v>0</v>
      </c>
      <c r="Z68" s="15">
        <v>0</v>
      </c>
      <c r="AA68" s="16">
        <v>0</v>
      </c>
      <c r="AB68" s="14">
        <v>0</v>
      </c>
      <c r="AC68" s="15">
        <v>0</v>
      </c>
      <c r="AD68" s="15">
        <v>0</v>
      </c>
      <c r="AE68" s="15">
        <v>0</v>
      </c>
      <c r="AF68" s="16">
        <v>0</v>
      </c>
      <c r="AG68" s="14">
        <v>0</v>
      </c>
      <c r="AH68" s="15">
        <v>0</v>
      </c>
      <c r="AI68" s="15">
        <v>0</v>
      </c>
      <c r="AJ68" s="15">
        <v>0</v>
      </c>
      <c r="AK68" s="16">
        <v>0</v>
      </c>
      <c r="AL68" s="14">
        <v>0</v>
      </c>
      <c r="AM68" s="15">
        <v>0</v>
      </c>
      <c r="AN68" s="15">
        <v>0</v>
      </c>
      <c r="AO68" s="15">
        <v>0</v>
      </c>
      <c r="AP68" s="16">
        <v>0</v>
      </c>
      <c r="AQ68" s="14">
        <v>0</v>
      </c>
      <c r="AR68" s="15">
        <v>0</v>
      </c>
      <c r="AS68" s="15">
        <v>0</v>
      </c>
      <c r="AT68" s="15">
        <v>0</v>
      </c>
      <c r="AU68" s="16">
        <v>0</v>
      </c>
      <c r="AV68" s="14">
        <v>0</v>
      </c>
      <c r="AW68" s="15">
        <v>0</v>
      </c>
      <c r="AX68" s="15">
        <v>0</v>
      </c>
      <c r="AY68" s="15">
        <v>0</v>
      </c>
      <c r="AZ68" s="16">
        <v>0</v>
      </c>
      <c r="BA68" s="14">
        <v>0</v>
      </c>
      <c r="BB68" s="15">
        <v>0</v>
      </c>
      <c r="BC68" s="15">
        <v>0</v>
      </c>
      <c r="BD68" s="15">
        <v>0</v>
      </c>
      <c r="BE68" s="16">
        <v>0</v>
      </c>
      <c r="BF68" s="14">
        <v>0</v>
      </c>
      <c r="BG68" s="15">
        <v>0</v>
      </c>
      <c r="BH68" s="15">
        <v>0</v>
      </c>
      <c r="BI68" s="15">
        <v>0</v>
      </c>
      <c r="BJ68" s="16">
        <v>0</v>
      </c>
      <c r="BK68" s="17">
        <v>0</v>
      </c>
      <c r="BO68" s="50"/>
    </row>
    <row r="69" spans="1:67" s="13" customFormat="1" ht="12" customHeight="1" x14ac:dyDescent="0.35">
      <c r="A69" s="54"/>
      <c r="B69" s="66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1"/>
      <c r="BL69" s="22"/>
      <c r="BO69" s="48"/>
    </row>
    <row r="70" spans="1:67" s="18" customFormat="1" x14ac:dyDescent="0.35">
      <c r="A70" s="54"/>
      <c r="B70" s="72" t="s">
        <v>45</v>
      </c>
      <c r="C70" s="27">
        <f t="shared" ref="C70:AH70" si="23">C68+C63+C54+C48+C30</f>
        <v>3.0280300000000003E-2</v>
      </c>
      <c r="D70" s="27">
        <f t="shared" si="23"/>
        <v>6.6700350314193537</v>
      </c>
      <c r="E70" s="27">
        <f t="shared" si="23"/>
        <v>0</v>
      </c>
      <c r="F70" s="27">
        <f t="shared" si="23"/>
        <v>0</v>
      </c>
      <c r="G70" s="27">
        <f t="shared" si="23"/>
        <v>3.7112629500000001</v>
      </c>
      <c r="H70" s="27">
        <f t="shared" si="23"/>
        <v>76.202052879999982</v>
      </c>
      <c r="I70" s="27">
        <f t="shared" si="23"/>
        <v>19.358418450000002</v>
      </c>
      <c r="J70" s="27">
        <f t="shared" si="23"/>
        <v>4.2514003300000001</v>
      </c>
      <c r="K70" s="27">
        <f t="shared" si="23"/>
        <v>0</v>
      </c>
      <c r="L70" s="27">
        <f t="shared" si="23"/>
        <v>55.772036199999988</v>
      </c>
      <c r="M70" s="27">
        <f t="shared" si="23"/>
        <v>0</v>
      </c>
      <c r="N70" s="27">
        <f t="shared" si="23"/>
        <v>0</v>
      </c>
      <c r="O70" s="27">
        <f t="shared" si="23"/>
        <v>0</v>
      </c>
      <c r="P70" s="27">
        <f t="shared" si="23"/>
        <v>0</v>
      </c>
      <c r="Q70" s="27">
        <f t="shared" si="23"/>
        <v>0</v>
      </c>
      <c r="R70" s="27">
        <f t="shared" si="23"/>
        <v>48.626914949999993</v>
      </c>
      <c r="S70" s="27">
        <f t="shared" si="23"/>
        <v>0.18076947999999998</v>
      </c>
      <c r="T70" s="27">
        <f t="shared" si="23"/>
        <v>0</v>
      </c>
      <c r="U70" s="27">
        <f t="shared" si="23"/>
        <v>0</v>
      </c>
      <c r="V70" s="27">
        <f t="shared" si="23"/>
        <v>6.97658822</v>
      </c>
      <c r="W70" s="27">
        <f t="shared" si="23"/>
        <v>8.3374E-3</v>
      </c>
      <c r="X70" s="27">
        <f t="shared" si="23"/>
        <v>0.23364272</v>
      </c>
      <c r="Y70" s="27">
        <f t="shared" si="23"/>
        <v>0</v>
      </c>
      <c r="Z70" s="27">
        <f t="shared" si="23"/>
        <v>0</v>
      </c>
      <c r="AA70" s="27">
        <f t="shared" si="23"/>
        <v>0</v>
      </c>
      <c r="AB70" s="27">
        <f t="shared" si="23"/>
        <v>23.393414030000002</v>
      </c>
      <c r="AC70" s="27">
        <f t="shared" si="23"/>
        <v>2.4236957399999994</v>
      </c>
      <c r="AD70" s="27">
        <f t="shared" si="23"/>
        <v>0</v>
      </c>
      <c r="AE70" s="27">
        <f t="shared" si="23"/>
        <v>0</v>
      </c>
      <c r="AF70" s="27">
        <f t="shared" si="23"/>
        <v>57.718138154548313</v>
      </c>
      <c r="AG70" s="27">
        <f t="shared" si="23"/>
        <v>0</v>
      </c>
      <c r="AH70" s="27">
        <f t="shared" si="23"/>
        <v>0</v>
      </c>
      <c r="AI70" s="27">
        <f t="shared" ref="AI70:BK70" si="24">AI68+AI63+AI54+AI48+AI30</f>
        <v>0</v>
      </c>
      <c r="AJ70" s="27">
        <f t="shared" si="24"/>
        <v>0</v>
      </c>
      <c r="AK70" s="27">
        <f t="shared" si="24"/>
        <v>0</v>
      </c>
      <c r="AL70" s="27">
        <f t="shared" si="24"/>
        <v>10.036476840000001</v>
      </c>
      <c r="AM70" s="27">
        <f t="shared" si="24"/>
        <v>0.30348254000000002</v>
      </c>
      <c r="AN70" s="27">
        <f t="shared" si="24"/>
        <v>0</v>
      </c>
      <c r="AO70" s="27">
        <f t="shared" si="24"/>
        <v>0</v>
      </c>
      <c r="AP70" s="27">
        <f t="shared" si="24"/>
        <v>9.9630580599999998</v>
      </c>
      <c r="AQ70" s="27">
        <f t="shared" si="24"/>
        <v>0</v>
      </c>
      <c r="AR70" s="27">
        <f t="shared" si="24"/>
        <v>0</v>
      </c>
      <c r="AS70" s="27">
        <f t="shared" si="24"/>
        <v>0</v>
      </c>
      <c r="AT70" s="27">
        <f t="shared" si="24"/>
        <v>0</v>
      </c>
      <c r="AU70" s="27">
        <f t="shared" si="24"/>
        <v>0</v>
      </c>
      <c r="AV70" s="27">
        <f t="shared" si="24"/>
        <v>499.73851375000004</v>
      </c>
      <c r="AW70" s="27">
        <f t="shared" si="24"/>
        <v>112.80048419803249</v>
      </c>
      <c r="AX70" s="27">
        <f t="shared" si="24"/>
        <v>0</v>
      </c>
      <c r="AY70" s="27">
        <f t="shared" si="24"/>
        <v>0</v>
      </c>
      <c r="AZ70" s="27">
        <f t="shared" si="24"/>
        <v>1004.7506809399998</v>
      </c>
      <c r="BA70" s="27">
        <f t="shared" si="24"/>
        <v>0</v>
      </c>
      <c r="BB70" s="27">
        <f t="shared" si="24"/>
        <v>0</v>
      </c>
      <c r="BC70" s="27">
        <f t="shared" si="24"/>
        <v>0</v>
      </c>
      <c r="BD70" s="27">
        <f t="shared" si="24"/>
        <v>0</v>
      </c>
      <c r="BE70" s="27">
        <f t="shared" si="24"/>
        <v>0</v>
      </c>
      <c r="BF70" s="27">
        <f t="shared" si="24"/>
        <v>303.85043936999995</v>
      </c>
      <c r="BG70" s="27">
        <f t="shared" si="24"/>
        <v>37.412093919999997</v>
      </c>
      <c r="BH70" s="27">
        <f t="shared" si="24"/>
        <v>0</v>
      </c>
      <c r="BI70" s="27">
        <f t="shared" si="24"/>
        <v>0</v>
      </c>
      <c r="BJ70" s="27">
        <f t="shared" si="24"/>
        <v>305.58129109999999</v>
      </c>
      <c r="BK70" s="17">
        <f t="shared" si="24"/>
        <v>2589.9935075540006</v>
      </c>
      <c r="BL70" s="28">
        <f>+BK70+BK74</f>
        <v>2589.9935075540006</v>
      </c>
      <c r="BM70" s="50">
        <f>BL70-BK70</f>
        <v>0</v>
      </c>
      <c r="BO70" s="50"/>
    </row>
    <row r="71" spans="1:67" s="13" customFormat="1" x14ac:dyDescent="0.35">
      <c r="A71" s="54"/>
      <c r="B71" s="70"/>
      <c r="C71" s="9"/>
      <c r="D71" s="10"/>
      <c r="E71" s="10"/>
      <c r="F71" s="10"/>
      <c r="G71" s="11"/>
      <c r="H71" s="9"/>
      <c r="I71" s="10"/>
      <c r="J71" s="10"/>
      <c r="K71" s="10"/>
      <c r="L71" s="11"/>
      <c r="M71" s="9"/>
      <c r="N71" s="10"/>
      <c r="O71" s="10"/>
      <c r="P71" s="10"/>
      <c r="Q71" s="11"/>
      <c r="R71" s="9"/>
      <c r="S71" s="10"/>
      <c r="T71" s="10"/>
      <c r="U71" s="10"/>
      <c r="V71" s="11"/>
      <c r="W71" s="9"/>
      <c r="X71" s="10"/>
      <c r="Y71" s="10"/>
      <c r="Z71" s="10"/>
      <c r="AA71" s="11"/>
      <c r="AB71" s="9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/>
      <c r="AP71" s="11"/>
      <c r="AQ71" s="9"/>
      <c r="AR71" s="10"/>
      <c r="AS71" s="10"/>
      <c r="AT71" s="10"/>
      <c r="AU71" s="11"/>
      <c r="AV71" s="9"/>
      <c r="AW71" s="10"/>
      <c r="AX71" s="10"/>
      <c r="AY71" s="10"/>
      <c r="AZ71" s="11"/>
      <c r="BA71" s="9"/>
      <c r="BB71" s="10"/>
      <c r="BC71" s="10"/>
      <c r="BD71" s="10"/>
      <c r="BE71" s="11"/>
      <c r="BF71" s="9"/>
      <c r="BG71" s="10"/>
      <c r="BH71" s="10"/>
      <c r="BI71" s="10"/>
      <c r="BJ71" s="11"/>
      <c r="BK71" s="12"/>
      <c r="BL71" s="76">
        <v>2589.9935075540002</v>
      </c>
      <c r="BM71" s="48">
        <f>BL71-BL70</f>
        <v>0</v>
      </c>
      <c r="BO71" s="48"/>
    </row>
    <row r="72" spans="1:67" s="13" customFormat="1" x14ac:dyDescent="0.35">
      <c r="A72" s="54" t="s">
        <v>28</v>
      </c>
      <c r="B72" s="60" t="s">
        <v>29</v>
      </c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48"/>
      <c r="BM72" s="49"/>
      <c r="BO72" s="48"/>
    </row>
    <row r="73" spans="1:67" s="13" customFormat="1" x14ac:dyDescent="0.35">
      <c r="A73" s="54"/>
      <c r="B73" s="59"/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>
        <f>SUM(C73:BJ73)</f>
        <v>0</v>
      </c>
      <c r="BL73" s="22"/>
      <c r="BO73" s="48"/>
    </row>
    <row r="74" spans="1:67" s="18" customFormat="1" ht="15" thickBot="1" x14ac:dyDescent="0.4">
      <c r="A74" s="54"/>
      <c r="B74" s="73" t="s">
        <v>27</v>
      </c>
      <c r="C74" s="74">
        <f t="shared" ref="C74:AH74" si="25">SUM(C73:C73)</f>
        <v>0</v>
      </c>
      <c r="D74" s="74">
        <f t="shared" si="25"/>
        <v>0</v>
      </c>
      <c r="E74" s="74">
        <f t="shared" si="25"/>
        <v>0</v>
      </c>
      <c r="F74" s="74">
        <f t="shared" si="25"/>
        <v>0</v>
      </c>
      <c r="G74" s="74">
        <f t="shared" si="25"/>
        <v>0</v>
      </c>
      <c r="H74" s="74">
        <f t="shared" si="25"/>
        <v>0</v>
      </c>
      <c r="I74" s="74">
        <f t="shared" si="25"/>
        <v>0</v>
      </c>
      <c r="J74" s="74">
        <f t="shared" si="25"/>
        <v>0</v>
      </c>
      <c r="K74" s="74">
        <f t="shared" si="25"/>
        <v>0</v>
      </c>
      <c r="L74" s="74">
        <f t="shared" si="25"/>
        <v>0</v>
      </c>
      <c r="M74" s="74">
        <f t="shared" si="25"/>
        <v>0</v>
      </c>
      <c r="N74" s="74">
        <f t="shared" si="25"/>
        <v>0</v>
      </c>
      <c r="O74" s="74">
        <f t="shared" si="25"/>
        <v>0</v>
      </c>
      <c r="P74" s="74">
        <f t="shared" si="25"/>
        <v>0</v>
      </c>
      <c r="Q74" s="74">
        <f t="shared" si="25"/>
        <v>0</v>
      </c>
      <c r="R74" s="74">
        <f t="shared" si="25"/>
        <v>0</v>
      </c>
      <c r="S74" s="74">
        <f t="shared" si="25"/>
        <v>0</v>
      </c>
      <c r="T74" s="74">
        <f t="shared" si="25"/>
        <v>0</v>
      </c>
      <c r="U74" s="74">
        <f t="shared" si="25"/>
        <v>0</v>
      </c>
      <c r="V74" s="74">
        <f t="shared" si="25"/>
        <v>0</v>
      </c>
      <c r="W74" s="74">
        <f t="shared" si="25"/>
        <v>0</v>
      </c>
      <c r="X74" s="74">
        <f t="shared" si="25"/>
        <v>0</v>
      </c>
      <c r="Y74" s="74">
        <f t="shared" si="25"/>
        <v>0</v>
      </c>
      <c r="Z74" s="74">
        <f t="shared" si="25"/>
        <v>0</v>
      </c>
      <c r="AA74" s="74">
        <f t="shared" si="25"/>
        <v>0</v>
      </c>
      <c r="AB74" s="74">
        <f t="shared" si="25"/>
        <v>0</v>
      </c>
      <c r="AC74" s="74">
        <f t="shared" si="25"/>
        <v>0</v>
      </c>
      <c r="AD74" s="74">
        <f t="shared" si="25"/>
        <v>0</v>
      </c>
      <c r="AE74" s="74">
        <f t="shared" si="25"/>
        <v>0</v>
      </c>
      <c r="AF74" s="74">
        <f t="shared" si="25"/>
        <v>0</v>
      </c>
      <c r="AG74" s="74">
        <f t="shared" si="25"/>
        <v>0</v>
      </c>
      <c r="AH74" s="74">
        <f t="shared" si="25"/>
        <v>0</v>
      </c>
      <c r="AI74" s="74">
        <f t="shared" ref="AI74:BK74" si="26">SUM(AI73:AI73)</f>
        <v>0</v>
      </c>
      <c r="AJ74" s="74">
        <f t="shared" si="26"/>
        <v>0</v>
      </c>
      <c r="AK74" s="74">
        <f t="shared" si="26"/>
        <v>0</v>
      </c>
      <c r="AL74" s="74">
        <f t="shared" si="26"/>
        <v>0</v>
      </c>
      <c r="AM74" s="74">
        <f t="shared" si="26"/>
        <v>0</v>
      </c>
      <c r="AN74" s="74">
        <f t="shared" si="26"/>
        <v>0</v>
      </c>
      <c r="AO74" s="74">
        <f t="shared" si="26"/>
        <v>0</v>
      </c>
      <c r="AP74" s="74">
        <f t="shared" si="26"/>
        <v>0</v>
      </c>
      <c r="AQ74" s="74">
        <f t="shared" si="26"/>
        <v>0</v>
      </c>
      <c r="AR74" s="74">
        <f t="shared" si="26"/>
        <v>0</v>
      </c>
      <c r="AS74" s="74">
        <f t="shared" si="26"/>
        <v>0</v>
      </c>
      <c r="AT74" s="74">
        <f t="shared" si="26"/>
        <v>0</v>
      </c>
      <c r="AU74" s="74">
        <f t="shared" si="26"/>
        <v>0</v>
      </c>
      <c r="AV74" s="74">
        <f t="shared" si="26"/>
        <v>0</v>
      </c>
      <c r="AW74" s="74">
        <f t="shared" si="26"/>
        <v>0</v>
      </c>
      <c r="AX74" s="74">
        <f t="shared" si="26"/>
        <v>0</v>
      </c>
      <c r="AY74" s="74">
        <f t="shared" si="26"/>
        <v>0</v>
      </c>
      <c r="AZ74" s="74">
        <f t="shared" si="26"/>
        <v>0</v>
      </c>
      <c r="BA74" s="74">
        <f t="shared" si="26"/>
        <v>0</v>
      </c>
      <c r="BB74" s="74">
        <f t="shared" si="26"/>
        <v>0</v>
      </c>
      <c r="BC74" s="74">
        <f t="shared" si="26"/>
        <v>0</v>
      </c>
      <c r="BD74" s="74">
        <f t="shared" si="26"/>
        <v>0</v>
      </c>
      <c r="BE74" s="74">
        <f t="shared" si="26"/>
        <v>0</v>
      </c>
      <c r="BF74" s="74">
        <f t="shared" si="26"/>
        <v>0</v>
      </c>
      <c r="BG74" s="74">
        <f t="shared" si="26"/>
        <v>0</v>
      </c>
      <c r="BH74" s="74">
        <f t="shared" si="26"/>
        <v>0</v>
      </c>
      <c r="BI74" s="74">
        <f t="shared" si="26"/>
        <v>0</v>
      </c>
      <c r="BJ74" s="74">
        <f t="shared" si="26"/>
        <v>0</v>
      </c>
      <c r="BK74" s="75">
        <f t="shared" si="26"/>
        <v>0</v>
      </c>
      <c r="BO74" s="50"/>
    </row>
    <row r="75" spans="1:67" x14ac:dyDescent="0.35">
      <c r="G75" s="7"/>
      <c r="Q75" s="7"/>
      <c r="AA75" s="7"/>
      <c r="AK75" s="7"/>
      <c r="AU75" s="7"/>
      <c r="BE75" s="7"/>
    </row>
    <row r="76" spans="1:67" x14ac:dyDescent="0.35">
      <c r="D76" s="7"/>
    </row>
    <row r="77" spans="1:67" x14ac:dyDescent="0.35"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101" t="s">
        <v>111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1" t="s">
        <v>97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 ht="27" x14ac:dyDescent="0.35">
      <c r="B3" s="29" t="s">
        <v>0</v>
      </c>
      <c r="C3" s="29" t="s">
        <v>51</v>
      </c>
      <c r="D3" s="29" t="s">
        <v>52</v>
      </c>
      <c r="E3" s="29" t="s">
        <v>53</v>
      </c>
      <c r="F3" s="29" t="s">
        <v>21</v>
      </c>
      <c r="G3" s="29" t="s">
        <v>25</v>
      </c>
      <c r="H3" s="29" t="s">
        <v>43</v>
      </c>
      <c r="I3" s="29" t="s">
        <v>54</v>
      </c>
      <c r="J3" s="29" t="s">
        <v>55</v>
      </c>
      <c r="K3" s="29" t="s">
        <v>56</v>
      </c>
      <c r="L3" s="29" t="s">
        <v>57</v>
      </c>
    </row>
    <row r="4" spans="2:12" x14ac:dyDescent="0.35">
      <c r="B4" s="30">
        <v>1</v>
      </c>
      <c r="C4" s="31" t="s">
        <v>58</v>
      </c>
      <c r="D4" s="32">
        <v>0</v>
      </c>
      <c r="E4" s="32">
        <v>0</v>
      </c>
      <c r="F4" s="43">
        <v>4.1594521612903217E-2</v>
      </c>
      <c r="G4" s="32">
        <v>1.8272886129032254E-3</v>
      </c>
      <c r="H4" s="32">
        <v>0</v>
      </c>
      <c r="I4" s="33">
        <v>0</v>
      </c>
      <c r="J4" s="33">
        <v>0</v>
      </c>
      <c r="K4" s="33">
        <f>SUM(D4:J4)</f>
        <v>4.3421810225806441E-2</v>
      </c>
      <c r="L4" s="32">
        <v>0</v>
      </c>
    </row>
    <row r="5" spans="2:12" x14ac:dyDescent="0.35">
      <c r="B5" s="30">
        <v>2</v>
      </c>
      <c r="C5" s="34" t="s">
        <v>59</v>
      </c>
      <c r="D5" s="32">
        <v>0.14703157870967742</v>
      </c>
      <c r="E5" s="32">
        <v>0</v>
      </c>
      <c r="F5" s="43">
        <v>19.565312187193527</v>
      </c>
      <c r="G5" s="32">
        <v>1.0933798767419354</v>
      </c>
      <c r="H5" s="32">
        <v>0</v>
      </c>
      <c r="I5" s="33">
        <v>0</v>
      </c>
      <c r="J5" s="33">
        <v>0</v>
      </c>
      <c r="K5" s="33">
        <f t="shared" ref="K5:K41" si="0">SUM(D5:J5)</f>
        <v>20.805723642645138</v>
      </c>
      <c r="L5" s="32">
        <v>0</v>
      </c>
    </row>
    <row r="6" spans="2:12" x14ac:dyDescent="0.35">
      <c r="B6" s="30">
        <v>3</v>
      </c>
      <c r="C6" s="31" t="s">
        <v>60</v>
      </c>
      <c r="D6" s="32">
        <v>0</v>
      </c>
      <c r="E6" s="32">
        <v>0</v>
      </c>
      <c r="F6" s="43">
        <v>0.22041660900000007</v>
      </c>
      <c r="G6" s="32">
        <v>1.207617935483871E-2</v>
      </c>
      <c r="H6" s="32">
        <v>0</v>
      </c>
      <c r="I6" s="33">
        <v>0</v>
      </c>
      <c r="J6" s="33">
        <v>0</v>
      </c>
      <c r="K6" s="33">
        <f t="shared" si="0"/>
        <v>0.23249278835483878</v>
      </c>
      <c r="L6" s="32">
        <v>0</v>
      </c>
    </row>
    <row r="7" spans="2:12" x14ac:dyDescent="0.35">
      <c r="B7" s="30">
        <v>4</v>
      </c>
      <c r="C7" s="34" t="s">
        <v>61</v>
      </c>
      <c r="D7" s="32">
        <v>0.14073294683870968</v>
      </c>
      <c r="E7" s="32">
        <v>0</v>
      </c>
      <c r="F7" s="43">
        <v>5.0808885896128961</v>
      </c>
      <c r="G7" s="32">
        <v>0.15769098029032261</v>
      </c>
      <c r="H7" s="32">
        <v>0</v>
      </c>
      <c r="I7" s="33">
        <v>0</v>
      </c>
      <c r="J7" s="33">
        <v>0</v>
      </c>
      <c r="K7" s="33">
        <f t="shared" si="0"/>
        <v>5.379312516741928</v>
      </c>
      <c r="L7" s="32">
        <v>0</v>
      </c>
    </row>
    <row r="8" spans="2:12" x14ac:dyDescent="0.35">
      <c r="B8" s="30">
        <v>5</v>
      </c>
      <c r="C8" s="34" t="s">
        <v>62</v>
      </c>
      <c r="D8" s="32">
        <v>0.22140678051612908</v>
      </c>
      <c r="E8" s="32">
        <v>0</v>
      </c>
      <c r="F8" s="43">
        <v>14.490206678064524</v>
      </c>
      <c r="G8" s="32">
        <v>0.73590543616129045</v>
      </c>
      <c r="H8" s="32">
        <v>0</v>
      </c>
      <c r="I8" s="33">
        <v>0</v>
      </c>
      <c r="J8" s="33">
        <v>0</v>
      </c>
      <c r="K8" s="33">
        <f t="shared" si="0"/>
        <v>15.447518894741945</v>
      </c>
      <c r="L8" s="32">
        <v>0</v>
      </c>
    </row>
    <row r="9" spans="2:12" x14ac:dyDescent="0.35">
      <c r="B9" s="30">
        <v>6</v>
      </c>
      <c r="C9" s="34" t="s">
        <v>63</v>
      </c>
      <c r="D9" s="32">
        <v>1.2863446645161288E-2</v>
      </c>
      <c r="E9" s="32">
        <v>0</v>
      </c>
      <c r="F9" s="43">
        <v>12.831433589064508</v>
      </c>
      <c r="G9" s="32">
        <v>1.359113539258064</v>
      </c>
      <c r="H9" s="32">
        <v>0</v>
      </c>
      <c r="I9" s="33">
        <v>0</v>
      </c>
      <c r="J9" s="33">
        <v>0</v>
      </c>
      <c r="K9" s="33">
        <f t="shared" si="0"/>
        <v>14.203410574967734</v>
      </c>
      <c r="L9" s="32">
        <v>0</v>
      </c>
    </row>
    <row r="10" spans="2:12" x14ac:dyDescent="0.35">
      <c r="B10" s="30">
        <v>7</v>
      </c>
      <c r="C10" s="34" t="s">
        <v>64</v>
      </c>
      <c r="D10" s="32">
        <v>0.18612156061290328</v>
      </c>
      <c r="E10" s="32">
        <v>0</v>
      </c>
      <c r="F10" s="43">
        <v>29.574974592580599</v>
      </c>
      <c r="G10" s="32">
        <v>1.3202667322903228</v>
      </c>
      <c r="H10" s="32">
        <v>0</v>
      </c>
      <c r="I10" s="33">
        <v>0</v>
      </c>
      <c r="J10" s="33">
        <v>0</v>
      </c>
      <c r="K10" s="33">
        <f t="shared" si="0"/>
        <v>31.081362885483827</v>
      </c>
      <c r="L10" s="32">
        <v>0</v>
      </c>
    </row>
    <row r="11" spans="2:12" x14ac:dyDescent="0.35">
      <c r="B11" s="30">
        <v>8</v>
      </c>
      <c r="C11" s="31" t="s">
        <v>65</v>
      </c>
      <c r="D11" s="32">
        <v>8.7120000000000006E-6</v>
      </c>
      <c r="E11" s="32">
        <v>0</v>
      </c>
      <c r="F11" s="43">
        <v>0.19281279812903226</v>
      </c>
      <c r="G11" s="32">
        <v>3.8508358387096772E-3</v>
      </c>
      <c r="H11" s="32">
        <v>0</v>
      </c>
      <c r="I11" s="33">
        <v>0</v>
      </c>
      <c r="J11" s="33">
        <v>0</v>
      </c>
      <c r="K11" s="33">
        <f t="shared" si="0"/>
        <v>0.19667234596774194</v>
      </c>
      <c r="L11" s="32">
        <v>0</v>
      </c>
    </row>
    <row r="12" spans="2:12" x14ac:dyDescent="0.35">
      <c r="B12" s="30">
        <v>9</v>
      </c>
      <c r="C12" s="31" t="s">
        <v>66</v>
      </c>
      <c r="D12" s="32">
        <v>0</v>
      </c>
      <c r="E12" s="32">
        <v>0</v>
      </c>
      <c r="F12" s="43">
        <v>3.0208460000000006E-3</v>
      </c>
      <c r="G12" s="32">
        <v>5.1637735483870968E-4</v>
      </c>
      <c r="H12" s="32">
        <v>0</v>
      </c>
      <c r="I12" s="33">
        <v>0</v>
      </c>
      <c r="J12" s="33">
        <v>0</v>
      </c>
      <c r="K12" s="33">
        <f t="shared" si="0"/>
        <v>3.5372233548387104E-3</v>
      </c>
      <c r="L12" s="32">
        <v>0</v>
      </c>
    </row>
    <row r="13" spans="2:12" x14ac:dyDescent="0.35">
      <c r="B13" s="30">
        <v>10</v>
      </c>
      <c r="C13" s="34" t="s">
        <v>67</v>
      </c>
      <c r="D13" s="32">
        <v>2.906909741935484E-3</v>
      </c>
      <c r="E13" s="32">
        <v>0</v>
      </c>
      <c r="F13" s="43">
        <v>5.8415917090645166</v>
      </c>
      <c r="G13" s="32">
        <v>3.504431501516128</v>
      </c>
      <c r="H13" s="32">
        <v>0</v>
      </c>
      <c r="I13" s="33">
        <v>0</v>
      </c>
      <c r="J13" s="33">
        <v>0</v>
      </c>
      <c r="K13" s="33">
        <f t="shared" si="0"/>
        <v>9.3489301203225796</v>
      </c>
      <c r="L13" s="32">
        <v>0</v>
      </c>
    </row>
    <row r="14" spans="2:12" x14ac:dyDescent="0.35">
      <c r="B14" s="30">
        <v>11</v>
      </c>
      <c r="C14" s="34" t="s">
        <v>68</v>
      </c>
      <c r="D14" s="32">
        <v>1.7004637511935472</v>
      </c>
      <c r="E14" s="32">
        <v>0</v>
      </c>
      <c r="F14" s="43">
        <v>274.89085667871063</v>
      </c>
      <c r="G14" s="32">
        <v>37.802440566000001</v>
      </c>
      <c r="H14" s="32">
        <v>0</v>
      </c>
      <c r="I14" s="33">
        <v>0</v>
      </c>
      <c r="J14" s="33">
        <v>0</v>
      </c>
      <c r="K14" s="33">
        <f t="shared" si="0"/>
        <v>314.39376099590413</v>
      </c>
      <c r="L14" s="32">
        <v>0</v>
      </c>
    </row>
    <row r="15" spans="2:12" x14ac:dyDescent="0.35">
      <c r="B15" s="30">
        <v>12</v>
      </c>
      <c r="C15" s="34" t="s">
        <v>69</v>
      </c>
      <c r="D15" s="32">
        <v>0.56594590664516131</v>
      </c>
      <c r="E15" s="32">
        <v>0</v>
      </c>
      <c r="F15" s="43">
        <v>50.881877589548324</v>
      </c>
      <c r="G15" s="32">
        <v>4.6269496515483892</v>
      </c>
      <c r="H15" s="32">
        <v>0</v>
      </c>
      <c r="I15" s="33">
        <v>0</v>
      </c>
      <c r="J15" s="33">
        <v>0</v>
      </c>
      <c r="K15" s="33">
        <f t="shared" si="0"/>
        <v>56.074773147741872</v>
      </c>
      <c r="L15" s="32">
        <v>0</v>
      </c>
    </row>
    <row r="16" spans="2:12" x14ac:dyDescent="0.35">
      <c r="B16" s="30">
        <v>13</v>
      </c>
      <c r="C16" s="34" t="s">
        <v>70</v>
      </c>
      <c r="D16" s="32">
        <v>2.0733967516129031E-2</v>
      </c>
      <c r="E16" s="32">
        <v>0</v>
      </c>
      <c r="F16" s="43">
        <v>4.4343017355161285</v>
      </c>
      <c r="G16" s="32">
        <v>0.53309669003225801</v>
      </c>
      <c r="H16" s="32">
        <v>0</v>
      </c>
      <c r="I16" s="33">
        <v>0</v>
      </c>
      <c r="J16" s="33">
        <v>0</v>
      </c>
      <c r="K16" s="33">
        <f t="shared" si="0"/>
        <v>4.9881323930645163</v>
      </c>
      <c r="L16" s="32">
        <v>0</v>
      </c>
    </row>
    <row r="17" spans="2:12" x14ac:dyDescent="0.35">
      <c r="B17" s="30">
        <v>14</v>
      </c>
      <c r="C17" s="34" t="s">
        <v>71</v>
      </c>
      <c r="D17" s="32">
        <v>1.3998611000000001E-2</v>
      </c>
      <c r="E17" s="32">
        <v>0</v>
      </c>
      <c r="F17" s="43">
        <v>3.133890539483871</v>
      </c>
      <c r="G17" s="32">
        <v>0.19475896174193547</v>
      </c>
      <c r="H17" s="32">
        <v>0</v>
      </c>
      <c r="I17" s="33">
        <v>0</v>
      </c>
      <c r="J17" s="33">
        <v>0</v>
      </c>
      <c r="K17" s="33">
        <f t="shared" si="0"/>
        <v>3.3426481122258065</v>
      </c>
      <c r="L17" s="32">
        <v>0</v>
      </c>
    </row>
    <row r="18" spans="2:12" x14ac:dyDescent="0.35">
      <c r="B18" s="30">
        <v>15</v>
      </c>
      <c r="C18" s="34" t="s">
        <v>72</v>
      </c>
      <c r="D18" s="32">
        <v>0.14232129641935484</v>
      </c>
      <c r="E18" s="32">
        <v>0</v>
      </c>
      <c r="F18" s="43">
        <v>24.000738670967731</v>
      </c>
      <c r="G18" s="32">
        <v>1.8281046861935479</v>
      </c>
      <c r="H18" s="32">
        <v>0</v>
      </c>
      <c r="I18" s="33">
        <v>0</v>
      </c>
      <c r="J18" s="33">
        <v>0</v>
      </c>
      <c r="K18" s="33">
        <f t="shared" si="0"/>
        <v>25.971164653580633</v>
      </c>
      <c r="L18" s="32">
        <v>0</v>
      </c>
    </row>
    <row r="19" spans="2:12" x14ac:dyDescent="0.35">
      <c r="B19" s="30">
        <v>16</v>
      </c>
      <c r="C19" s="34" t="s">
        <v>73</v>
      </c>
      <c r="D19" s="32">
        <v>2.9972353846129036</v>
      </c>
      <c r="E19" s="32">
        <v>0</v>
      </c>
      <c r="F19" s="43">
        <v>149.55374596222552</v>
      </c>
      <c r="G19" s="32">
        <v>17.710331224032259</v>
      </c>
      <c r="H19" s="32">
        <v>0</v>
      </c>
      <c r="I19" s="33">
        <v>0</v>
      </c>
      <c r="J19" s="33">
        <v>0</v>
      </c>
      <c r="K19" s="33">
        <f t="shared" si="0"/>
        <v>170.2613125708707</v>
      </c>
      <c r="L19" s="32">
        <v>0</v>
      </c>
    </row>
    <row r="20" spans="2:12" x14ac:dyDescent="0.35">
      <c r="B20" s="30">
        <v>17</v>
      </c>
      <c r="C20" s="34" t="s">
        <v>74</v>
      </c>
      <c r="D20" s="32">
        <v>0.1825012030967742</v>
      </c>
      <c r="E20" s="32">
        <v>0</v>
      </c>
      <c r="F20" s="43">
        <v>12.751463204580636</v>
      </c>
      <c r="G20" s="32">
        <v>1.1480682774193547</v>
      </c>
      <c r="H20" s="32">
        <v>0</v>
      </c>
      <c r="I20" s="33">
        <v>0</v>
      </c>
      <c r="J20" s="33">
        <v>0</v>
      </c>
      <c r="K20" s="33">
        <f t="shared" si="0"/>
        <v>14.082032685096765</v>
      </c>
      <c r="L20" s="32">
        <v>0</v>
      </c>
    </row>
    <row r="21" spans="2:12" x14ac:dyDescent="0.35">
      <c r="B21" s="30">
        <v>18</v>
      </c>
      <c r="C21" s="34" t="s">
        <v>107</v>
      </c>
      <c r="D21" s="32">
        <v>0</v>
      </c>
      <c r="E21" s="32">
        <v>0</v>
      </c>
      <c r="F21" s="43">
        <v>2.2548826451612909E-3</v>
      </c>
      <c r="G21" s="32">
        <v>0</v>
      </c>
      <c r="H21" s="32">
        <v>0</v>
      </c>
      <c r="I21" s="32">
        <v>0</v>
      </c>
      <c r="J21" s="32">
        <v>0</v>
      </c>
      <c r="K21" s="33">
        <f t="shared" si="0"/>
        <v>2.2548826451612909E-3</v>
      </c>
      <c r="L21" s="32">
        <v>0</v>
      </c>
    </row>
    <row r="22" spans="2:12" x14ac:dyDescent="0.35">
      <c r="B22" s="30">
        <v>19</v>
      </c>
      <c r="C22" s="31" t="s">
        <v>95</v>
      </c>
      <c r="D22" s="32">
        <v>0</v>
      </c>
      <c r="E22" s="32">
        <v>0</v>
      </c>
      <c r="F22" s="43">
        <v>0</v>
      </c>
      <c r="G22" s="32">
        <v>0</v>
      </c>
      <c r="H22" s="32">
        <v>0</v>
      </c>
      <c r="I22" s="33">
        <v>0</v>
      </c>
      <c r="J22" s="33">
        <v>0</v>
      </c>
      <c r="K22" s="33">
        <f t="shared" si="0"/>
        <v>0</v>
      </c>
      <c r="L22" s="32">
        <v>0</v>
      </c>
    </row>
    <row r="23" spans="2:12" x14ac:dyDescent="0.35">
      <c r="B23" s="30">
        <v>20</v>
      </c>
      <c r="C23" s="34" t="s">
        <v>75</v>
      </c>
      <c r="D23" s="32">
        <v>0.28213705706451608</v>
      </c>
      <c r="E23" s="32">
        <v>0</v>
      </c>
      <c r="F23" s="43">
        <v>86.937071884935492</v>
      </c>
      <c r="G23" s="32">
        <v>8.8023300636451633</v>
      </c>
      <c r="H23" s="32">
        <v>0</v>
      </c>
      <c r="I23" s="33">
        <v>0</v>
      </c>
      <c r="J23" s="33">
        <v>0</v>
      </c>
      <c r="K23" s="33">
        <f t="shared" si="0"/>
        <v>96.021539005645167</v>
      </c>
      <c r="L23" s="32">
        <v>0</v>
      </c>
    </row>
    <row r="24" spans="2:12" x14ac:dyDescent="0.35">
      <c r="B24" s="30">
        <v>21</v>
      </c>
      <c r="C24" s="34" t="s">
        <v>76</v>
      </c>
      <c r="D24" s="32">
        <v>19.819083126064527</v>
      </c>
      <c r="E24" s="32">
        <v>0</v>
      </c>
      <c r="F24" s="43">
        <v>765.45336681919184</v>
      </c>
      <c r="G24" s="32">
        <v>94.597595598709574</v>
      </c>
      <c r="H24" s="32">
        <v>0</v>
      </c>
      <c r="I24" s="33">
        <v>0</v>
      </c>
      <c r="J24" s="33">
        <v>0</v>
      </c>
      <c r="K24" s="33">
        <f t="shared" si="0"/>
        <v>879.87004554396594</v>
      </c>
      <c r="L24" s="32">
        <v>0</v>
      </c>
    </row>
    <row r="25" spans="2:12" x14ac:dyDescent="0.35">
      <c r="B25" s="30">
        <v>22</v>
      </c>
      <c r="C25" s="31" t="s">
        <v>77</v>
      </c>
      <c r="D25" s="32">
        <v>0</v>
      </c>
      <c r="E25" s="32">
        <v>0</v>
      </c>
      <c r="F25" s="43">
        <v>0.19723469119354839</v>
      </c>
      <c r="G25" s="32">
        <v>3.0982644161290325E-2</v>
      </c>
      <c r="H25" s="32">
        <v>0</v>
      </c>
      <c r="I25" s="33">
        <v>0</v>
      </c>
      <c r="J25" s="33">
        <v>0</v>
      </c>
      <c r="K25" s="33">
        <f t="shared" si="0"/>
        <v>0.22821733535483871</v>
      </c>
      <c r="L25" s="32">
        <v>0</v>
      </c>
    </row>
    <row r="26" spans="2:12" x14ac:dyDescent="0.35">
      <c r="B26" s="30">
        <v>23</v>
      </c>
      <c r="C26" s="34" t="s">
        <v>78</v>
      </c>
      <c r="D26" s="32">
        <v>5.6664419354838694E-5</v>
      </c>
      <c r="E26" s="32">
        <v>0</v>
      </c>
      <c r="F26" s="43">
        <v>0.5035374744516129</v>
      </c>
      <c r="G26" s="32">
        <v>1.2446875064516128E-2</v>
      </c>
      <c r="H26" s="32">
        <v>0</v>
      </c>
      <c r="I26" s="33">
        <v>0</v>
      </c>
      <c r="J26" s="33">
        <v>0</v>
      </c>
      <c r="K26" s="33">
        <f t="shared" si="0"/>
        <v>0.51604101393548385</v>
      </c>
      <c r="L26" s="32">
        <v>0</v>
      </c>
    </row>
    <row r="27" spans="2:12" x14ac:dyDescent="0.35">
      <c r="B27" s="30">
        <v>24</v>
      </c>
      <c r="C27" s="31" t="s">
        <v>79</v>
      </c>
      <c r="D27" s="32">
        <v>0</v>
      </c>
      <c r="E27" s="32">
        <v>0</v>
      </c>
      <c r="F27" s="43">
        <v>0.2719355258709677</v>
      </c>
      <c r="G27" s="32">
        <v>0</v>
      </c>
      <c r="H27" s="32">
        <v>0</v>
      </c>
      <c r="I27" s="33">
        <v>0</v>
      </c>
      <c r="J27" s="33">
        <v>0</v>
      </c>
      <c r="K27" s="33">
        <f t="shared" si="0"/>
        <v>0.2719355258709677</v>
      </c>
      <c r="L27" s="32">
        <v>0</v>
      </c>
    </row>
    <row r="28" spans="2:12" x14ac:dyDescent="0.35">
      <c r="B28" s="30">
        <v>25</v>
      </c>
      <c r="C28" s="31" t="s">
        <v>80</v>
      </c>
      <c r="D28" s="32">
        <v>0</v>
      </c>
      <c r="E28" s="32">
        <v>0</v>
      </c>
      <c r="F28" s="43">
        <v>0.1761151426129032</v>
      </c>
      <c r="G28" s="32">
        <v>2.1361511290322569E-3</v>
      </c>
      <c r="H28" s="32">
        <v>0</v>
      </c>
      <c r="I28" s="33">
        <v>0</v>
      </c>
      <c r="J28" s="33">
        <v>0</v>
      </c>
      <c r="K28" s="33">
        <f t="shared" si="0"/>
        <v>0.17825129374193546</v>
      </c>
      <c r="L28" s="32">
        <v>0</v>
      </c>
    </row>
    <row r="29" spans="2:12" x14ac:dyDescent="0.35">
      <c r="B29" s="30">
        <v>26</v>
      </c>
      <c r="C29" s="34" t="s">
        <v>81</v>
      </c>
      <c r="D29" s="32">
        <v>0.3873833619999999</v>
      </c>
      <c r="E29" s="32">
        <v>0</v>
      </c>
      <c r="F29" s="43">
        <v>110.44235555745196</v>
      </c>
      <c r="G29" s="32">
        <v>7.0643703531935449</v>
      </c>
      <c r="H29" s="32">
        <v>0</v>
      </c>
      <c r="I29" s="33">
        <v>0</v>
      </c>
      <c r="J29" s="33">
        <v>0</v>
      </c>
      <c r="K29" s="33">
        <f t="shared" si="0"/>
        <v>117.89410927264549</v>
      </c>
      <c r="L29" s="32">
        <v>0</v>
      </c>
    </row>
    <row r="30" spans="2:12" x14ac:dyDescent="0.35">
      <c r="B30" s="30">
        <v>27</v>
      </c>
      <c r="C30" s="34" t="s">
        <v>82</v>
      </c>
      <c r="D30" s="32">
        <v>6.5869119419354832E-2</v>
      </c>
      <c r="E30" s="32">
        <v>0</v>
      </c>
      <c r="F30" s="43">
        <v>22.141863620000013</v>
      </c>
      <c r="G30" s="32">
        <v>1.5023854354516117</v>
      </c>
      <c r="H30" s="32">
        <v>0</v>
      </c>
      <c r="I30" s="33">
        <v>0</v>
      </c>
      <c r="J30" s="33">
        <v>0</v>
      </c>
      <c r="K30" s="33">
        <f t="shared" si="0"/>
        <v>23.710118174870978</v>
      </c>
      <c r="L30" s="32">
        <v>0</v>
      </c>
    </row>
    <row r="31" spans="2:12" x14ac:dyDescent="0.35">
      <c r="B31" s="30">
        <v>28</v>
      </c>
      <c r="C31" s="34" t="s">
        <v>22</v>
      </c>
      <c r="D31" s="32">
        <v>0.69947563506451615</v>
      </c>
      <c r="E31" s="32">
        <v>0</v>
      </c>
      <c r="F31" s="43">
        <v>47.423373765774194</v>
      </c>
      <c r="G31" s="32">
        <v>4.2007117494838715</v>
      </c>
      <c r="H31" s="32">
        <v>0</v>
      </c>
      <c r="I31" s="33">
        <v>0</v>
      </c>
      <c r="J31" s="33">
        <v>0</v>
      </c>
      <c r="K31" s="33">
        <f t="shared" si="0"/>
        <v>52.323561150322583</v>
      </c>
      <c r="L31" s="32">
        <v>0</v>
      </c>
    </row>
    <row r="32" spans="2:12" x14ac:dyDescent="0.35">
      <c r="B32" s="30">
        <v>29</v>
      </c>
      <c r="C32" s="34" t="s">
        <v>83</v>
      </c>
      <c r="D32" s="32">
        <v>1.0555939451612904E-2</v>
      </c>
      <c r="E32" s="32">
        <v>0</v>
      </c>
      <c r="F32" s="43">
        <v>1.9283036538387099</v>
      </c>
      <c r="G32" s="32">
        <v>6.0588660258064524E-2</v>
      </c>
      <c r="H32" s="32">
        <v>0</v>
      </c>
      <c r="I32" s="33">
        <v>0</v>
      </c>
      <c r="J32" s="33">
        <v>0</v>
      </c>
      <c r="K32" s="33">
        <f t="shared" si="0"/>
        <v>1.9994482535483873</v>
      </c>
      <c r="L32" s="32">
        <v>0</v>
      </c>
    </row>
    <row r="33" spans="2:12" x14ac:dyDescent="0.35">
      <c r="B33" s="30">
        <v>30</v>
      </c>
      <c r="C33" s="34" t="s">
        <v>84</v>
      </c>
      <c r="D33" s="32">
        <v>1.0000868672903227</v>
      </c>
      <c r="E33" s="32">
        <v>0</v>
      </c>
      <c r="F33" s="43">
        <v>80.926863074387001</v>
      </c>
      <c r="G33" s="32">
        <v>8.8916001651612913</v>
      </c>
      <c r="H33" s="32">
        <v>0</v>
      </c>
      <c r="I33" s="33">
        <v>0</v>
      </c>
      <c r="J33" s="33">
        <v>0</v>
      </c>
      <c r="K33" s="33">
        <f t="shared" si="0"/>
        <v>90.818550106838615</v>
      </c>
      <c r="L33" s="32">
        <v>0</v>
      </c>
    </row>
    <row r="34" spans="2:12" x14ac:dyDescent="0.35">
      <c r="B34" s="30">
        <v>31</v>
      </c>
      <c r="C34" s="34" t="s">
        <v>85</v>
      </c>
      <c r="D34" s="32">
        <v>0.40589269748387102</v>
      </c>
      <c r="E34" s="32">
        <v>0</v>
      </c>
      <c r="F34" s="43">
        <v>68.191392512193516</v>
      </c>
      <c r="G34" s="32">
        <v>5.3023850589354833</v>
      </c>
      <c r="H34" s="32">
        <v>0</v>
      </c>
      <c r="I34" s="33">
        <v>0</v>
      </c>
      <c r="J34" s="33">
        <v>0</v>
      </c>
      <c r="K34" s="33">
        <f t="shared" si="0"/>
        <v>73.899670268612866</v>
      </c>
      <c r="L34" s="32">
        <v>0</v>
      </c>
    </row>
    <row r="35" spans="2:12" x14ac:dyDescent="0.35">
      <c r="B35" s="30">
        <v>32</v>
      </c>
      <c r="C35" s="31" t="s">
        <v>86</v>
      </c>
      <c r="D35" s="32">
        <v>0</v>
      </c>
      <c r="E35" s="32">
        <v>0</v>
      </c>
      <c r="F35" s="43">
        <v>1.3005103675806451</v>
      </c>
      <c r="G35" s="32">
        <v>4.9645966129032255E-3</v>
      </c>
      <c r="H35" s="32">
        <v>0</v>
      </c>
      <c r="I35" s="33">
        <v>0</v>
      </c>
      <c r="J35" s="33">
        <v>0</v>
      </c>
      <c r="K35" s="33">
        <f t="shared" si="0"/>
        <v>1.3054749641935484</v>
      </c>
      <c r="L35" s="32">
        <v>0</v>
      </c>
    </row>
    <row r="36" spans="2:12" x14ac:dyDescent="0.35">
      <c r="B36" s="30">
        <v>33</v>
      </c>
      <c r="C36" s="34" t="s">
        <v>87</v>
      </c>
      <c r="D36" s="32">
        <v>1.1596634519032261</v>
      </c>
      <c r="E36" s="32">
        <v>0</v>
      </c>
      <c r="F36" s="43">
        <v>137.56505579006435</v>
      </c>
      <c r="G36" s="32">
        <v>10.434940049064519</v>
      </c>
      <c r="H36" s="32">
        <v>0</v>
      </c>
      <c r="I36" s="33">
        <v>0</v>
      </c>
      <c r="J36" s="33">
        <v>0</v>
      </c>
      <c r="K36" s="33">
        <f t="shared" si="0"/>
        <v>149.15965929103209</v>
      </c>
      <c r="L36" s="32">
        <v>0</v>
      </c>
    </row>
    <row r="37" spans="2:12" x14ac:dyDescent="0.35">
      <c r="B37" s="30">
        <v>34</v>
      </c>
      <c r="C37" s="34" t="s">
        <v>88</v>
      </c>
      <c r="D37" s="32">
        <v>0.59066153541935518</v>
      </c>
      <c r="E37" s="32">
        <v>0</v>
      </c>
      <c r="F37" s="43">
        <v>56.622274135774227</v>
      </c>
      <c r="G37" s="32">
        <v>3.5757417007741936</v>
      </c>
      <c r="H37" s="32">
        <v>0</v>
      </c>
      <c r="I37" s="33">
        <v>0</v>
      </c>
      <c r="J37" s="33">
        <v>0</v>
      </c>
      <c r="K37" s="33">
        <f t="shared" si="0"/>
        <v>60.788677371967779</v>
      </c>
      <c r="L37" s="32">
        <v>0</v>
      </c>
    </row>
    <row r="38" spans="2:12" x14ac:dyDescent="0.35">
      <c r="B38" s="30">
        <v>35</v>
      </c>
      <c r="C38" s="34" t="s">
        <v>89</v>
      </c>
      <c r="D38" s="32">
        <v>0</v>
      </c>
      <c r="E38" s="32">
        <v>0</v>
      </c>
      <c r="F38" s="43">
        <v>0.20836262016129034</v>
      </c>
      <c r="G38" s="32">
        <v>5.7956728064516129E-3</v>
      </c>
      <c r="H38" s="32">
        <v>0</v>
      </c>
      <c r="I38" s="33">
        <v>0</v>
      </c>
      <c r="J38" s="33">
        <v>0</v>
      </c>
      <c r="K38" s="33">
        <f t="shared" si="0"/>
        <v>0.21415829296774194</v>
      </c>
      <c r="L38" s="32">
        <v>0</v>
      </c>
    </row>
    <row r="39" spans="2:12" x14ac:dyDescent="0.35">
      <c r="B39" s="30">
        <v>36</v>
      </c>
      <c r="C39" s="34" t="s">
        <v>90</v>
      </c>
      <c r="D39" s="32">
        <v>1.5193443312258064</v>
      </c>
      <c r="E39" s="32">
        <v>0</v>
      </c>
      <c r="F39" s="43">
        <v>196.21400944358132</v>
      </c>
      <c r="G39" s="32">
        <v>21.191274899032262</v>
      </c>
      <c r="H39" s="32">
        <v>0</v>
      </c>
      <c r="I39" s="33">
        <v>0</v>
      </c>
      <c r="J39" s="33">
        <v>0</v>
      </c>
      <c r="K39" s="33">
        <f t="shared" si="0"/>
        <v>218.92462867383938</v>
      </c>
      <c r="L39" s="32">
        <v>0</v>
      </c>
    </row>
    <row r="40" spans="2:12" x14ac:dyDescent="0.35">
      <c r="B40" s="30">
        <v>37</v>
      </c>
      <c r="C40" s="34" t="s">
        <v>91</v>
      </c>
      <c r="D40" s="32">
        <v>6.9219125903225792E-2</v>
      </c>
      <c r="E40" s="32">
        <v>0</v>
      </c>
      <c r="F40" s="43">
        <v>10.17416276661289</v>
      </c>
      <c r="G40" s="32">
        <v>0.76964201422580636</v>
      </c>
      <c r="H40" s="32">
        <v>0</v>
      </c>
      <c r="I40" s="33">
        <v>0</v>
      </c>
      <c r="J40" s="33">
        <v>0</v>
      </c>
      <c r="K40" s="33">
        <f t="shared" si="0"/>
        <v>11.013023906741921</v>
      </c>
      <c r="L40" s="32">
        <v>0</v>
      </c>
    </row>
    <row r="41" spans="2:12" x14ac:dyDescent="0.35">
      <c r="B41" s="30">
        <v>38</v>
      </c>
      <c r="C41" s="34" t="s">
        <v>92</v>
      </c>
      <c r="D41" s="32">
        <v>0.28588605174193554</v>
      </c>
      <c r="E41" s="32">
        <v>0</v>
      </c>
      <c r="F41" s="43">
        <v>115.98907833632282</v>
      </c>
      <c r="G41" s="32">
        <v>8.722971475903222</v>
      </c>
      <c r="H41" s="32">
        <v>0</v>
      </c>
      <c r="I41" s="33">
        <v>0</v>
      </c>
      <c r="J41" s="33">
        <v>0</v>
      </c>
      <c r="K41" s="33">
        <f t="shared" si="0"/>
        <v>124.99793586396798</v>
      </c>
      <c r="L41" s="32">
        <v>0</v>
      </c>
    </row>
    <row r="42" spans="2:12" s="38" customFormat="1" x14ac:dyDescent="0.35">
      <c r="B42" s="35" t="s">
        <v>93</v>
      </c>
      <c r="C42" s="36"/>
      <c r="D42" s="37">
        <f>SUM(D4:D41)</f>
        <v>32.62958702000001</v>
      </c>
      <c r="E42" s="37">
        <f t="shared" ref="E42:L42" si="1">SUM(E4:E41)</f>
        <v>0</v>
      </c>
      <c r="F42" s="37">
        <f t="shared" si="1"/>
        <v>2310.1582485660001</v>
      </c>
      <c r="G42" s="37">
        <f t="shared" si="1"/>
        <v>247.20567196799985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>SUM(K4:K41)</f>
        <v>2589.9935075539997</v>
      </c>
      <c r="L42" s="37">
        <f t="shared" si="1"/>
        <v>0</v>
      </c>
    </row>
    <row r="43" spans="2:12" x14ac:dyDescent="0.35">
      <c r="B43" t="s">
        <v>94</v>
      </c>
      <c r="I43" s="39"/>
      <c r="J43" s="39"/>
      <c r="K43" s="41"/>
    </row>
    <row r="44" spans="2:12" s="39" customFormat="1" x14ac:dyDescent="0.35">
      <c r="D44" s="45"/>
      <c r="F44" s="45"/>
      <c r="G44" s="45"/>
      <c r="K44" s="45"/>
    </row>
    <row r="45" spans="2:12" x14ac:dyDescent="0.35">
      <c r="D45" s="41"/>
      <c r="F45" s="41"/>
      <c r="G45" s="41"/>
      <c r="H45" s="41"/>
      <c r="I45" s="77"/>
      <c r="J45" s="77"/>
      <c r="K45" s="41"/>
      <c r="L45" s="39"/>
    </row>
    <row r="46" spans="2:12" x14ac:dyDescent="0.35">
      <c r="D46" s="45"/>
      <c r="F46" s="45"/>
      <c r="G46" s="45"/>
      <c r="I46" s="39"/>
      <c r="J46" s="39"/>
      <c r="K46" s="45"/>
      <c r="L46" s="39"/>
    </row>
    <row r="47" spans="2:12" s="45" customFormat="1" x14ac:dyDescent="0.35">
      <c r="D47" s="39"/>
      <c r="E47" s="39"/>
      <c r="F47" s="39"/>
      <c r="G47" s="39"/>
      <c r="I47" s="39"/>
      <c r="J47" s="39"/>
      <c r="K47" s="39"/>
      <c r="L47" s="39"/>
    </row>
    <row r="48" spans="2:12" x14ac:dyDescent="0.35">
      <c r="D48" s="40"/>
      <c r="E48" s="40"/>
      <c r="F48" s="40"/>
      <c r="G48" s="40"/>
      <c r="H48" s="40"/>
      <c r="I48" s="41"/>
      <c r="J48" s="41"/>
      <c r="K48" s="40"/>
      <c r="L48" s="40"/>
    </row>
    <row r="49" spans="11:11" x14ac:dyDescent="0.35">
      <c r="K49" s="42"/>
    </row>
    <row r="50" spans="11:11" x14ac:dyDescent="0.35">
      <c r="K50" s="42"/>
    </row>
  </sheetData>
  <mergeCells count="2">
    <mergeCell ref="B1:L1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0B35E97A2C418A131BB3027A26C0" ma:contentTypeVersion="18" ma:contentTypeDescription="Create a new document." ma:contentTypeScope="" ma:versionID="66548fec3efed12f29da32e1568b7bc8">
  <xsd:schema xmlns:xsd="http://www.w3.org/2001/XMLSchema" xmlns:xs="http://www.w3.org/2001/XMLSchema" xmlns:p="http://schemas.microsoft.com/office/2006/metadata/properties" xmlns:ns3="47aaa789-c639-43ce-9f32-b60aacd0a402" xmlns:ns4="28b35688-4182-4923-8f18-a71d5d341a4d" targetNamespace="http://schemas.microsoft.com/office/2006/metadata/properties" ma:root="true" ma:fieldsID="077f49844d6721f7472455af53015259" ns3:_="" ns4:_="">
    <xsd:import namespace="47aaa789-c639-43ce-9f32-b60aacd0a402"/>
    <xsd:import namespace="28b35688-4182-4923-8f18-a71d5d341a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aa789-c639-43ce-9f32-b60aacd0a4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35688-4182-4923-8f18-a71d5d341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b35688-4182-4923-8f18-a71d5d341a4d" xsi:nil="true"/>
  </documentManagement>
</p:properties>
</file>

<file path=customXml/itemProps1.xml><?xml version="1.0" encoding="utf-8"?>
<ds:datastoreItem xmlns:ds="http://schemas.openxmlformats.org/officeDocument/2006/customXml" ds:itemID="{4EA22174-5EA0-4A7E-9C25-61A08BD6A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aa789-c639-43ce-9f32-b60aacd0a402"/>
    <ds:schemaRef ds:uri="28b35688-4182-4923-8f18-a71d5d34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0412B-972F-4603-92EA-EE2F6A2A4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D5B84-9071-46E6-8684-F6383471B33B}">
  <ds:schemaRefs>
    <ds:schemaRef ds:uri="http://schemas.openxmlformats.org/package/2006/metadata/core-properties"/>
    <ds:schemaRef ds:uri="http://purl.org/dc/elements/1.1/"/>
    <ds:schemaRef ds:uri="28b35688-4182-4923-8f18-a71d5d341a4d"/>
    <ds:schemaRef ds:uri="http://schemas.microsoft.com/office/2006/documentManagement/types"/>
    <ds:schemaRef ds:uri="http://purl.org/dc/terms/"/>
    <ds:schemaRef ds:uri="http://schemas.microsoft.com/office/2006/metadata/properties"/>
    <ds:schemaRef ds:uri="47aaa789-c639-43ce-9f32-b60aacd0a402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2026-02-10T07:21:28Z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0x01010047180B35E97A2C418A131BB3027A26C0</vt:lpwstr>
  </property>
</Properties>
</file>