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mcomf-my.sharepoint.com/personal/admin_samcomf_onmicrosoft_com/Documents/Investor Services/MIS/Monthly MIS/FY 2025_26/December/Disclosure of AUM/"/>
    </mc:Choice>
  </mc:AlternateContent>
  <xr:revisionPtr revIDLastSave="1" documentId="8_{97ADD8E8-DB23-42B2-AD76-672125F32196}" xr6:coauthVersionLast="47" xr6:coauthVersionMax="47" xr10:uidLastSave="{5D4A5329-A666-4019-851A-9D30C141DFA2}"/>
  <bookViews>
    <workbookView xWindow="-110" yWindow="-110" windowWidth="19420" windowHeight="10300" xr2:uid="{00000000-000D-0000-FFFF-FFFF00000000}"/>
  </bookViews>
  <sheets>
    <sheet name="Anex A1 Frmt for AUM disclosure" sheetId="1" r:id="rId1"/>
    <sheet name="Anex A2 Frmt AUM state UT wise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45" i="1" l="1"/>
  <c r="BK34" i="1" l="1"/>
  <c r="BK46" i="1" l="1"/>
  <c r="BK44" i="1"/>
  <c r="BK43" i="1"/>
  <c r="BK42" i="1"/>
  <c r="BK41" i="1"/>
  <c r="BK40" i="1"/>
  <c r="BK39" i="1"/>
  <c r="K41" i="2" l="1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 l="1"/>
  <c r="K42" i="2" s="1"/>
  <c r="L42" i="2" l="1"/>
  <c r="J42" i="2"/>
  <c r="I42" i="2"/>
  <c r="H42" i="2"/>
  <c r="G42" i="2"/>
  <c r="F42" i="2"/>
  <c r="E42" i="2"/>
  <c r="D42" i="2"/>
  <c r="BK10" i="1" l="1"/>
  <c r="BJ47" i="1" l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K52" i="1" l="1"/>
  <c r="BK38" i="1" l="1"/>
  <c r="BK58" i="1" l="1"/>
  <c r="BK28" i="1" l="1"/>
  <c r="BK61" i="1" l="1"/>
  <c r="BI62" i="1" l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J62" i="1"/>
  <c r="D54" i="1" l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C5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C74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E11" i="1"/>
  <c r="F11" i="1"/>
  <c r="D11" i="1"/>
  <c r="C11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C19" i="1"/>
  <c r="BK59" i="1"/>
  <c r="BK14" i="1"/>
  <c r="BK15" i="1" s="1"/>
  <c r="BK18" i="1"/>
  <c r="BK47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K73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K3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C48" i="1" l="1"/>
  <c r="BK62" i="1"/>
  <c r="BK63" i="1" s="1"/>
  <c r="BJ63" i="1"/>
  <c r="X63" i="1"/>
  <c r="AJ63" i="1"/>
  <c r="AN63" i="1"/>
  <c r="BD63" i="1"/>
  <c r="BK74" i="1"/>
  <c r="BC63" i="1"/>
  <c r="AS63" i="1"/>
  <c r="BK11" i="1"/>
  <c r="C63" i="1"/>
  <c r="AC63" i="1"/>
  <c r="AM63" i="1"/>
  <c r="BB63" i="1"/>
  <c r="AL63" i="1"/>
  <c r="AF63" i="1"/>
  <c r="T63" i="1"/>
  <c r="L63" i="1"/>
  <c r="BK19" i="1"/>
  <c r="K48" i="1"/>
  <c r="O48" i="1"/>
  <c r="U48" i="1"/>
  <c r="AG48" i="1"/>
  <c r="D63" i="1"/>
  <c r="F63" i="1"/>
  <c r="H63" i="1"/>
  <c r="J63" i="1"/>
  <c r="R63" i="1"/>
  <c r="V63" i="1"/>
  <c r="Z63" i="1"/>
  <c r="AB63" i="1"/>
  <c r="AD63" i="1"/>
  <c r="AH63" i="1"/>
  <c r="AP63" i="1"/>
  <c r="AR63" i="1"/>
  <c r="AT63" i="1"/>
  <c r="AV63" i="1"/>
  <c r="AX63" i="1"/>
  <c r="BJ48" i="1"/>
  <c r="BF63" i="1"/>
  <c r="AR48" i="1"/>
  <c r="BH63" i="1"/>
  <c r="BI63" i="1"/>
  <c r="BE63" i="1"/>
  <c r="BA63" i="1"/>
  <c r="AO63" i="1"/>
  <c r="AK63" i="1"/>
  <c r="Y63" i="1"/>
  <c r="M63" i="1"/>
  <c r="E63" i="1"/>
  <c r="BG63" i="1"/>
  <c r="AY63" i="1"/>
  <c r="AW63" i="1"/>
  <c r="AU63" i="1"/>
  <c r="AQ63" i="1"/>
  <c r="AJ48" i="1"/>
  <c r="AP48" i="1"/>
  <c r="AP30" i="1"/>
  <c r="D48" i="1"/>
  <c r="H48" i="1"/>
  <c r="N48" i="1"/>
  <c r="R48" i="1"/>
  <c r="T48" i="1"/>
  <c r="V48" i="1"/>
  <c r="X48" i="1"/>
  <c r="Z48" i="1"/>
  <c r="AD48" i="1"/>
  <c r="AF48" i="1"/>
  <c r="AH48" i="1"/>
  <c r="AL48" i="1"/>
  <c r="AT48" i="1"/>
  <c r="AV48" i="1"/>
  <c r="AX48" i="1"/>
  <c r="AZ48" i="1"/>
  <c r="BB48" i="1"/>
  <c r="BD48" i="1"/>
  <c r="BF48" i="1"/>
  <c r="H30" i="1"/>
  <c r="T30" i="1"/>
  <c r="V30" i="1"/>
  <c r="Z30" i="1"/>
  <c r="AB30" i="1"/>
  <c r="AL30" i="1"/>
  <c r="AN30" i="1"/>
  <c r="AR30" i="1"/>
  <c r="AT30" i="1"/>
  <c r="AV30" i="1"/>
  <c r="BH30" i="1"/>
  <c r="G63" i="1"/>
  <c r="I63" i="1"/>
  <c r="O63" i="1"/>
  <c r="Q63" i="1"/>
  <c r="S63" i="1"/>
  <c r="U63" i="1"/>
  <c r="AE63" i="1"/>
  <c r="AG63" i="1"/>
  <c r="AI63" i="1"/>
  <c r="Q48" i="1"/>
  <c r="S48" i="1"/>
  <c r="BC48" i="1"/>
  <c r="BE48" i="1"/>
  <c r="BE30" i="1"/>
  <c r="BK54" i="1"/>
  <c r="G48" i="1"/>
  <c r="I48" i="1"/>
  <c r="M48" i="1"/>
  <c r="Y48" i="1"/>
  <c r="AA48" i="1"/>
  <c r="AC48" i="1"/>
  <c r="AK48" i="1"/>
  <c r="AM48" i="1"/>
  <c r="AO48" i="1"/>
  <c r="AQ48" i="1"/>
  <c r="AS48" i="1"/>
  <c r="AU48" i="1"/>
  <c r="AW48" i="1"/>
  <c r="BG48" i="1"/>
  <c r="BI48" i="1"/>
  <c r="E30" i="1"/>
  <c r="I30" i="1"/>
  <c r="M30" i="1"/>
  <c r="Q30" i="1"/>
  <c r="Y30" i="1"/>
  <c r="AK30" i="1"/>
  <c r="AO30" i="1"/>
  <c r="BC30" i="1"/>
  <c r="BI30" i="1"/>
  <c r="F30" i="1"/>
  <c r="P30" i="1"/>
  <c r="R30" i="1"/>
  <c r="AJ30" i="1"/>
  <c r="BF30" i="1"/>
  <c r="U30" i="1"/>
  <c r="AS30" i="1"/>
  <c r="W48" i="1"/>
  <c r="J30" i="1"/>
  <c r="L30" i="1"/>
  <c r="N30" i="1"/>
  <c r="X30" i="1"/>
  <c r="AF30" i="1"/>
  <c r="AZ30" i="1"/>
  <c r="BD30" i="1"/>
  <c r="BK29" i="1"/>
  <c r="F48" i="1"/>
  <c r="J48" i="1"/>
  <c r="L48" i="1"/>
  <c r="P48" i="1"/>
  <c r="AE48" i="1"/>
  <c r="AI48" i="1"/>
  <c r="AN48" i="1"/>
  <c r="AY48" i="1"/>
  <c r="BA48" i="1"/>
  <c r="AZ63" i="1"/>
  <c r="AA63" i="1"/>
  <c r="W63" i="1"/>
  <c r="K63" i="1"/>
  <c r="E48" i="1"/>
  <c r="AB48" i="1"/>
  <c r="BH48" i="1"/>
  <c r="BK48" i="1"/>
  <c r="P63" i="1"/>
  <c r="N63" i="1"/>
  <c r="D30" i="1"/>
  <c r="AD30" i="1"/>
  <c r="AH30" i="1"/>
  <c r="AX30" i="1"/>
  <c r="BB30" i="1"/>
  <c r="BJ30" i="1"/>
  <c r="G30" i="1"/>
  <c r="K30" i="1"/>
  <c r="AC30" i="1"/>
  <c r="AG30" i="1"/>
  <c r="C30" i="1"/>
  <c r="BA30" i="1"/>
  <c r="AY30" i="1"/>
  <c r="AE30" i="1"/>
  <c r="BG30" i="1"/>
  <c r="AW30" i="1"/>
  <c r="AU30" i="1"/>
  <c r="AQ30" i="1"/>
  <c r="AM30" i="1"/>
  <c r="AI30" i="1"/>
  <c r="AA30" i="1"/>
  <c r="W30" i="1"/>
  <c r="S30" i="1"/>
  <c r="O30" i="1"/>
  <c r="T70" i="1" l="1"/>
  <c r="R70" i="1"/>
  <c r="H70" i="1"/>
  <c r="AF70" i="1"/>
  <c r="AR70" i="1"/>
  <c r="AS70" i="1"/>
  <c r="AN70" i="1"/>
  <c r="X70" i="1"/>
  <c r="AP70" i="1"/>
  <c r="BD70" i="1"/>
  <c r="C70" i="1"/>
  <c r="BK30" i="1"/>
  <c r="BC70" i="1"/>
  <c r="BB70" i="1"/>
  <c r="AH70" i="1"/>
  <c r="D70" i="1"/>
  <c r="AC70" i="1"/>
  <c r="V70" i="1"/>
  <c r="AB70" i="1"/>
  <c r="Z70" i="1"/>
  <c r="BJ70" i="1"/>
  <c r="AX70" i="1"/>
  <c r="AD70" i="1"/>
  <c r="AM70" i="1"/>
  <c r="G70" i="1"/>
  <c r="S70" i="1"/>
  <c r="AU70" i="1"/>
  <c r="BG70" i="1"/>
  <c r="AL70" i="1"/>
  <c r="AO70" i="1"/>
  <c r="O70" i="1"/>
  <c r="AI70" i="1"/>
  <c r="AQ70" i="1"/>
  <c r="AW70" i="1"/>
  <c r="AK70" i="1"/>
  <c r="M70" i="1"/>
  <c r="AJ70" i="1"/>
  <c r="BH70" i="1"/>
  <c r="BI70" i="1"/>
  <c r="AV70" i="1"/>
  <c r="AA70" i="1"/>
  <c r="Y70" i="1"/>
  <c r="AT70" i="1"/>
  <c r="Q70" i="1"/>
  <c r="AG70" i="1"/>
  <c r="E70" i="1"/>
  <c r="K70" i="1"/>
  <c r="AZ70" i="1"/>
  <c r="U70" i="1"/>
  <c r="W70" i="1"/>
  <c r="AE70" i="1"/>
  <c r="BA70" i="1"/>
  <c r="BF70" i="1"/>
  <c r="F70" i="1"/>
  <c r="I70" i="1"/>
  <c r="BE70" i="1"/>
  <c r="N70" i="1"/>
  <c r="J70" i="1"/>
  <c r="AY70" i="1"/>
  <c r="L70" i="1"/>
  <c r="P70" i="1"/>
  <c r="BK70" i="1" l="1"/>
  <c r="BL70" i="1" s="1"/>
  <c r="BM70" i="1" l="1"/>
  <c r="BM71" i="1"/>
</calcChain>
</file>

<file path=xl/sharedStrings.xml><?xml version="1.0" encoding="utf-8"?>
<sst xmlns="http://schemas.openxmlformats.org/spreadsheetml/2006/main" count="146" uniqueCount="112">
  <si>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</si>
  <si>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</si>
  <si>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</si>
  <si>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</si>
  <si>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</si>
  <si>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I</t>
  </si>
  <si>
    <t>II</t>
  </si>
  <si>
    <t>(i)</t>
  </si>
  <si>
    <t>Liquid/ Money Market</t>
  </si>
  <si>
    <t>(a) Sub-Total</t>
  </si>
  <si>
    <t>(ii)</t>
  </si>
  <si>
    <t>Gilt</t>
  </si>
  <si>
    <t>(b) Sub-Total</t>
  </si>
  <si>
    <t>(iii)</t>
  </si>
  <si>
    <t>FMP</t>
  </si>
  <si>
    <t>(c) Sub-Total</t>
  </si>
  <si>
    <t>(vi)</t>
  </si>
  <si>
    <t>Other Debt Schemes</t>
  </si>
  <si>
    <t>(f) Sub-Total</t>
  </si>
  <si>
    <t>Grand Sub-Total (a+b+c+d+e+f)</t>
  </si>
  <si>
    <t>B</t>
  </si>
  <si>
    <t>GROWTH / EQUITY ORIENTED SCHEMES</t>
  </si>
  <si>
    <t>Others</t>
  </si>
  <si>
    <t>Grand Sub-Total (a+b)</t>
  </si>
  <si>
    <t>C</t>
  </si>
  <si>
    <t>BALANCED SCHEMES</t>
  </si>
  <si>
    <t>Balanced schemes</t>
  </si>
  <si>
    <t>Grand Sub-Total</t>
  </si>
  <si>
    <t>F</t>
  </si>
  <si>
    <t>Fund of Funds Scheme (Domestic)</t>
  </si>
  <si>
    <t>GRAND TOTAL</t>
  </si>
  <si>
    <t>(iv)</t>
  </si>
  <si>
    <t>Debt (assured return)</t>
  </si>
  <si>
    <t xml:space="preserve">Scheme names </t>
  </si>
  <si>
    <t xml:space="preserve"> (d) Sub-Total</t>
  </si>
  <si>
    <t>(v)</t>
  </si>
  <si>
    <t>Infrastructure Debt Funds</t>
  </si>
  <si>
    <t xml:space="preserve"> (e)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</si>
  <si>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</si>
  <si>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</si>
  <si>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</si>
  <si>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</si>
  <si>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</si>
  <si>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</si>
  <si>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</si>
  <si>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GRAND TOTAL (A+B+C+D+E)</t>
  </si>
  <si>
    <t>A</t>
  </si>
  <si>
    <t>INCOME / DEBT ORIENTED SCHEMES</t>
  </si>
  <si>
    <t>ELSS</t>
  </si>
  <si>
    <t>T30</t>
  </si>
  <si>
    <t>B30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</si>
  <si>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</si>
  <si>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</si>
  <si>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</si>
  <si>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</si>
  <si>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</si>
  <si>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</si>
  <si>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</si>
  <si>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</si>
  <si>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</si>
  <si>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</si>
  <si>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</si>
  <si>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</si>
  <si>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</si>
  <si>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</si>
  <si>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</si>
  <si>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</si>
  <si>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</si>
  <si>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</si>
  <si>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</si>
  <si>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</si>
  <si>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</si>
  <si>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</si>
  <si>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</si>
  <si>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</si>
  <si>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</si>
  <si>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</si>
  <si>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</si>
  <si>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</si>
  <si>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</si>
  <si>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</si>
  <si>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</si>
  <si>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</si>
  <si>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</si>
  <si>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</si>
  <si>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</si>
  <si>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</si>
  <si>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</si>
  <si>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</si>
  <si>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</si>
  <si>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</si>
  <si>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</si>
  <si>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</si>
  <si>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</si>
  <si>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 xml:space="preserve">Note: Name of new states / union territories shall be added alphabetically  </t>
  </si>
  <si>
    <t>Lakshadweep</t>
  </si>
  <si>
    <t>SAMCO FLEXI CAP FUND</t>
  </si>
  <si>
    <t>SAMCO MUTUAL Fund (All figures in Rs. Crore)</t>
  </si>
  <si>
    <t>SAMCO OVERNIGHT FUND</t>
  </si>
  <si>
    <t>SAMCO ELSS TAX SAVER FUND</t>
  </si>
  <si>
    <t>SAMCO ACTIVE MOMENTUM FUND</t>
  </si>
  <si>
    <t>SAMCO DYNAMIC ASSET ALLOCATION FUND</t>
  </si>
  <si>
    <t>SAMCO SPECIAL OPPORTUNITIES FUND</t>
  </si>
  <si>
    <t>SAMCO MULTI CAP FUND</t>
  </si>
  <si>
    <t>SAMCO ARBITRAGE FUND</t>
  </si>
  <si>
    <t>SAMCO MULTI ASSET ALLOCATION FUND</t>
  </si>
  <si>
    <t>SAMCO LARGE CAP FUND</t>
  </si>
  <si>
    <t>Ladakh</t>
  </si>
  <si>
    <t>SAMCO LARGE &amp; MID CAP FUND</t>
  </si>
  <si>
    <t>Table showing State wise /Union Territory wise contribution to AAUM of category of schemes as on DEC 2025</t>
  </si>
  <si>
    <t>SAMCO Mutual Fund: Average Net Assets Under Management (AAUM) as on DEC 2025 (All figures in Rs. Crore)</t>
  </si>
  <si>
    <t>SAMCO SMALL CAP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</si>
</sst>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0000"/>
    <numFmt numFmtId="166" formatCode="#,##0.000000"/>
  </numFmts>
  <fonts count="12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color indexed="8"/>
      <name val="Arial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indexed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0" fontId="2" fillId="0" borderId="0"/>
  </cellStyleXfs>
  <cellXfs count="104">
    <xf numFmtId="0" fontId="0" fillId="0" borderId="0" xfId="0"/>
    <xf numFmtId="49" fontId="10" fillId="0" borderId="0" xfId="2" applyNumberFormat="1" applyFont="1" applyFill="1" applyBorder="1" applyAlignment="1">
      <alignment vertical="center" wrapText="1"/>
    </xf>
    <xf numFmtId="0" fontId="5" fillId="0" borderId="1" xfId="3" applyNumberFormat="1" applyFont="1" applyFill="1" applyBorder="1" applyAlignment="1">
      <alignment horizontal="center" wrapText="1"/>
    </xf>
    <xf numFmtId="0" fontId="5" fillId="0" borderId="2" xfId="3" applyNumberFormat="1" applyFont="1" applyFill="1" applyBorder="1" applyAlignment="1">
      <alignment horizontal="center" wrapText="1"/>
    </xf>
    <xf numFmtId="0" fontId="5" fillId="0" borderId="3" xfId="3" applyNumberFormat="1" applyFont="1" applyFill="1" applyBorder="1" applyAlignment="1">
      <alignment horizontal="center" wrapText="1"/>
    </xf>
    <xf numFmtId="0" fontId="5" fillId="0" borderId="0" xfId="3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6" fillId="0" borderId="5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0" fillId="0" borderId="0" xfId="0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9" fillId="0" borderId="2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4" fontId="9" fillId="0" borderId="5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2" xfId="0" applyNumberFormat="1" applyFont="1" applyBorder="1" applyAlignment="1">
      <alignment wrapText="1"/>
    </xf>
    <xf numFmtId="4" fontId="0" fillId="0" borderId="3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4" fontId="9" fillId="0" borderId="2" xfId="0" applyNumberFormat="1" applyFont="1" applyBorder="1" applyAlignment="1">
      <alignment horizontal="center" wrapText="1"/>
    </xf>
    <xf numFmtId="4" fontId="9" fillId="0" borderId="0" xfId="0" applyNumberFormat="1" applyFont="1" applyBorder="1" applyAlignment="1">
      <alignment wrapText="1"/>
    </xf>
    <xf numFmtId="2" fontId="5" fillId="0" borderId="2" xfId="3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164" fontId="7" fillId="0" borderId="2" xfId="1" applyFont="1" applyBorder="1" applyAlignment="1">
      <alignment horizontal="left"/>
    </xf>
    <xf numFmtId="164" fontId="8" fillId="0" borderId="2" xfId="1" applyFont="1" applyBorder="1"/>
    <xf numFmtId="0" fontId="7" fillId="0" borderId="2" xfId="2" applyFont="1" applyBorder="1"/>
    <xf numFmtId="2" fontId="5" fillId="0" borderId="2" xfId="3" applyNumberFormat="1" applyFont="1" applyFill="1" applyBorder="1" applyAlignment="1">
      <alignment horizontal="center" vertical="top" wrapText="1"/>
    </xf>
    <xf numFmtId="0" fontId="9" fillId="0" borderId="2" xfId="0" applyFont="1" applyBorder="1"/>
    <xf numFmtId="164" fontId="9" fillId="0" borderId="2" xfId="0" applyNumberFormat="1" applyFont="1" applyBorder="1"/>
    <xf numFmtId="0" fontId="9" fillId="0" borderId="0" xfId="0" applyFont="1"/>
    <xf numFmtId="164" fontId="8" fillId="0" borderId="0" xfId="1" applyFont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0" fillId="0" borderId="2" xfId="1" applyFont="1" applyBorder="1"/>
    <xf numFmtId="164" fontId="0" fillId="0" borderId="2" xfId="1" applyFont="1" applyFill="1" applyBorder="1"/>
    <xf numFmtId="164" fontId="0" fillId="0" borderId="0" xfId="1" applyFont="1"/>
    <xf numFmtId="4" fontId="0" fillId="0" borderId="8" xfId="0" applyNumberFormat="1" applyBorder="1" applyAlignment="1">
      <alignment wrapText="1"/>
    </xf>
    <xf numFmtId="4" fontId="0" fillId="0" borderId="24" xfId="0" applyNumberFormat="1" applyBorder="1" applyAlignment="1">
      <alignment wrapText="1"/>
    </xf>
    <xf numFmtId="164" fontId="0" fillId="0" borderId="0" xfId="1" applyFont="1" applyBorder="1" applyAlignment="1">
      <alignment wrapText="1"/>
    </xf>
    <xf numFmtId="166" fontId="0" fillId="0" borderId="0" xfId="0" applyNumberFormat="1" applyBorder="1" applyAlignment="1">
      <alignment wrapText="1"/>
    </xf>
    <xf numFmtId="164" fontId="9" fillId="0" borderId="0" xfId="1" applyFont="1" applyBorder="1" applyAlignment="1">
      <alignment wrapText="1"/>
    </xf>
    <xf numFmtId="164" fontId="0" fillId="0" borderId="0" xfId="1" applyFont="1" applyAlignment="1">
      <alignment wrapText="1"/>
    </xf>
    <xf numFmtId="49" fontId="10" fillId="0" borderId="23" xfId="2" applyNumberFormat="1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3" fontId="4" fillId="0" borderId="25" xfId="3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4" fontId="0" fillId="0" borderId="25" xfId="0" applyNumberFormat="1" applyBorder="1" applyAlignment="1">
      <alignment wrapText="1"/>
    </xf>
    <xf numFmtId="0" fontId="0" fillId="0" borderId="5" xfId="0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0" fillId="0" borderId="22" xfId="0" applyBorder="1" applyAlignment="1">
      <alignment wrapText="1"/>
    </xf>
    <xf numFmtId="4" fontId="8" fillId="0" borderId="0" xfId="1" applyNumberFormat="1" applyFont="1" applyBorder="1" applyAlignment="1">
      <alignment wrapText="1"/>
    </xf>
    <xf numFmtId="4" fontId="8" fillId="0" borderId="25" xfId="1" applyNumberFormat="1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5" xfId="0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right" wrapText="1"/>
    </xf>
    <xf numFmtId="0" fontId="0" fillId="0" borderId="5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4" fontId="0" fillId="0" borderId="5" xfId="0" applyNumberFormat="1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9" fillId="0" borderId="26" xfId="0" applyFont="1" applyBorder="1" applyAlignment="1">
      <alignment horizontal="right" wrapText="1"/>
    </xf>
    <xf numFmtId="4" fontId="9" fillId="0" borderId="27" xfId="0" applyNumberFormat="1" applyFont="1" applyBorder="1" applyAlignment="1">
      <alignment wrapText="1"/>
    </xf>
    <xf numFmtId="4" fontId="9" fillId="0" borderId="28" xfId="0" applyNumberFormat="1" applyFont="1" applyBorder="1" applyAlignment="1">
      <alignment wrapText="1"/>
    </xf>
    <xf numFmtId="4" fontId="11" fillId="2" borderId="2" xfId="0" applyNumberFormat="1" applyFont="1" applyFill="1" applyBorder="1" applyAlignment="1">
      <alignment shrinkToFit="1"/>
    </xf>
    <xf numFmtId="4" fontId="8" fillId="0" borderId="0" xfId="1" applyNumberFormat="1" applyFont="1"/>
    <xf numFmtId="2" fontId="4" fillId="0" borderId="12" xfId="3" applyNumberFormat="1" applyFont="1" applyFill="1" applyBorder="1" applyAlignment="1">
      <alignment horizontal="center" vertical="top" wrapText="1"/>
    </xf>
    <xf numFmtId="2" fontId="4" fillId="0" borderId="13" xfId="3" applyNumberFormat="1" applyFont="1" applyFill="1" applyBorder="1" applyAlignment="1">
      <alignment horizontal="center" vertical="top" wrapText="1"/>
    </xf>
    <xf numFmtId="2" fontId="4" fillId="0" borderId="14" xfId="3" applyNumberFormat="1" applyFont="1" applyFill="1" applyBorder="1" applyAlignment="1">
      <alignment horizontal="center" vertical="top" wrapText="1"/>
    </xf>
    <xf numFmtId="2" fontId="4" fillId="0" borderId="9" xfId="3" applyNumberFormat="1" applyFont="1" applyFill="1" applyBorder="1" applyAlignment="1">
      <alignment horizontal="center" vertical="top" wrapText="1"/>
    </xf>
    <xf numFmtId="2" fontId="4" fillId="0" borderId="10" xfId="3" applyNumberFormat="1" applyFont="1" applyFill="1" applyBorder="1" applyAlignment="1">
      <alignment horizontal="center" vertical="top" wrapText="1"/>
    </xf>
    <xf numFmtId="2" fontId="4" fillId="0" borderId="11" xfId="3" applyNumberFormat="1" applyFont="1" applyFill="1" applyBorder="1" applyAlignment="1">
      <alignment horizontal="center" vertical="top" wrapText="1"/>
    </xf>
    <xf numFmtId="2" fontId="4" fillId="0" borderId="15" xfId="3" applyNumberFormat="1" applyFont="1" applyFill="1" applyBorder="1" applyAlignment="1">
      <alignment horizontal="center" wrapText="1"/>
    </xf>
    <xf numFmtId="2" fontId="4" fillId="0" borderId="16" xfId="3" applyNumberFormat="1" applyFont="1" applyFill="1" applyBorder="1" applyAlignment="1">
      <alignment horizontal="center" wrapText="1"/>
    </xf>
    <xf numFmtId="2" fontId="4" fillId="0" borderId="17" xfId="3" applyNumberFormat="1" applyFont="1" applyFill="1" applyBorder="1" applyAlignment="1">
      <alignment horizontal="center" wrapText="1"/>
    </xf>
    <xf numFmtId="3" fontId="4" fillId="0" borderId="18" xfId="3" applyNumberFormat="1" applyFont="1" applyFill="1" applyBorder="1" applyAlignment="1">
      <alignment horizontal="center" vertical="center" wrapText="1"/>
    </xf>
    <xf numFmtId="3" fontId="4" fillId="0" borderId="19" xfId="3" applyNumberFormat="1" applyFont="1" applyFill="1" applyBorder="1" applyAlignment="1">
      <alignment horizontal="center" vertical="center" wrapText="1"/>
    </xf>
    <xf numFmtId="3" fontId="4" fillId="0" borderId="20" xfId="3" applyNumberFormat="1" applyFont="1" applyFill="1" applyBorder="1" applyAlignment="1">
      <alignment horizontal="center" vertical="center" wrapText="1"/>
    </xf>
    <xf numFmtId="49" fontId="10" fillId="0" borderId="9" xfId="2" applyNumberFormat="1" applyFont="1" applyFill="1" applyBorder="1" applyAlignment="1">
      <alignment horizontal="center" vertical="center" wrapText="1"/>
    </xf>
    <xf numFmtId="49" fontId="10" fillId="0" borderId="6" xfId="2" applyNumberFormat="1" applyFont="1" applyFill="1" applyBorder="1" applyAlignment="1">
      <alignment horizontal="center" vertical="center" wrapText="1"/>
    </xf>
    <xf numFmtId="49" fontId="10" fillId="0" borderId="21" xfId="2" applyNumberFormat="1" applyFont="1" applyFill="1" applyBorder="1" applyAlignment="1">
      <alignment horizontal="center" vertical="center" wrapText="1"/>
    </xf>
    <xf numFmtId="49" fontId="10" fillId="0" borderId="22" xfId="2" applyNumberFormat="1" applyFont="1" applyFill="1" applyBorder="1" applyAlignment="1">
      <alignment horizontal="center" vertical="center" wrapText="1"/>
    </xf>
    <xf numFmtId="49" fontId="10" fillId="0" borderId="23" xfId="2" applyNumberFormat="1" applyFont="1" applyFill="1" applyBorder="1" applyAlignment="1">
      <alignment horizontal="center" vertical="center" wrapText="1"/>
    </xf>
    <xf numFmtId="2" fontId="3" fillId="0" borderId="15" xfId="3" applyNumberFormat="1" applyFont="1" applyFill="1" applyBorder="1" applyAlignment="1">
      <alignment horizontal="center" vertical="top" wrapText="1"/>
    </xf>
    <xf numFmtId="2" fontId="3" fillId="0" borderId="16" xfId="3" applyNumberFormat="1" applyFont="1" applyFill="1" applyBorder="1" applyAlignment="1">
      <alignment horizontal="center" vertical="top" wrapText="1"/>
    </xf>
    <xf numFmtId="2" fontId="3" fillId="0" borderId="17" xfId="3" applyNumberFormat="1" applyFont="1" applyFill="1" applyBorder="1" applyAlignment="1">
      <alignment horizontal="center" vertical="top" wrapText="1"/>
    </xf>
    <xf numFmtId="2" fontId="4" fillId="0" borderId="15" xfId="3" applyNumberFormat="1" applyFont="1" applyFill="1" applyBorder="1" applyAlignment="1">
      <alignment horizontal="center" vertical="top" wrapText="1"/>
    </xf>
    <xf numFmtId="2" fontId="4" fillId="0" borderId="16" xfId="3" applyNumberFormat="1" applyFont="1" applyFill="1" applyBorder="1" applyAlignment="1">
      <alignment horizontal="center" vertical="top" wrapText="1"/>
    </xf>
    <xf numFmtId="2" fontId="4" fillId="0" borderId="17" xfId="3" applyNumberFormat="1" applyFont="1" applyFill="1" applyBorder="1" applyAlignment="1">
      <alignment horizontal="center" vertical="top" wrapText="1"/>
    </xf>
    <xf numFmtId="0" fontId="6" fillId="0" borderId="2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O77"/>
  <sheetViews>
    <sheetView tabSelected="1" topLeftCell="B1" zoomScaleNormal="100" workbookViewId="0">
      <pane xSplit="1" ySplit="9" topLeftCell="AQ10" activePane="bottomRight" state="frozen"/>
      <selection activeCell="B1" sqref="B1"/>
      <selection pane="topRight" activeCell="C1" sqref="C1"/>
      <selection pane="bottomLeft" activeCell="B10" sqref="B10"/>
      <selection pane="bottomRight" activeCell="BK10" sqref="BK10"/>
    </sheetView>
  </sheetViews>
  <sheetFormatPr defaultColWidth="9.1796875" defaultRowHeight="14.5" x14ac:dyDescent="0.35"/>
  <cols>
    <col min="1" max="1" width="8.26953125" style="6" customWidth="1"/>
    <col min="2" max="2" width="63.54296875" style="6" bestFit="1" customWidth="1"/>
    <col min="3" max="62" width="9.54296875" style="6" customWidth="1"/>
    <col min="63" max="63" width="17" style="7" customWidth="1"/>
    <col min="64" max="65" width="10.7265625" style="6" bestFit="1" customWidth="1"/>
    <col min="66" max="66" width="9.1796875" style="6"/>
    <col min="67" max="67" width="9.1796875" style="51"/>
    <col min="68" max="16384" width="9.1796875" style="6"/>
  </cols>
  <sheetData>
    <row r="1" spans="1:67" ht="15" customHeight="1" thickBot="1" x14ac:dyDescent="0.4">
      <c r="B1" s="1"/>
    </row>
    <row r="2" spans="1:67" ht="15.75" customHeight="1" thickBot="1" x14ac:dyDescent="0.4">
      <c r="A2" s="90" t="s">
        <v>0</v>
      </c>
      <c r="B2" s="92" t="s">
        <v>1</v>
      </c>
      <c r="C2" s="95" t="s">
        <v>110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7"/>
    </row>
    <row r="3" spans="1:67" ht="16" thickBot="1" x14ac:dyDescent="0.4">
      <c r="A3" s="91"/>
      <c r="B3" s="93"/>
      <c r="C3" s="98" t="s">
        <v>2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100"/>
      <c r="W3" s="98" t="s">
        <v>3</v>
      </c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100"/>
      <c r="AQ3" s="98" t="s">
        <v>4</v>
      </c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100"/>
      <c r="BK3" s="87" t="s">
        <v>30</v>
      </c>
    </row>
    <row r="4" spans="1:67" ht="16" thickBot="1" x14ac:dyDescent="0.4">
      <c r="A4" s="91"/>
      <c r="B4" s="93"/>
      <c r="C4" s="84" t="s">
        <v>49</v>
      </c>
      <c r="D4" s="85"/>
      <c r="E4" s="85"/>
      <c r="F4" s="85"/>
      <c r="G4" s="85"/>
      <c r="H4" s="85"/>
      <c r="I4" s="85"/>
      <c r="J4" s="85"/>
      <c r="K4" s="85"/>
      <c r="L4" s="86"/>
      <c r="M4" s="84" t="s">
        <v>50</v>
      </c>
      <c r="N4" s="85"/>
      <c r="O4" s="85"/>
      <c r="P4" s="85"/>
      <c r="Q4" s="85"/>
      <c r="R4" s="85"/>
      <c r="S4" s="85"/>
      <c r="T4" s="85"/>
      <c r="U4" s="85"/>
      <c r="V4" s="86"/>
      <c r="W4" s="84" t="s">
        <v>49</v>
      </c>
      <c r="X4" s="85"/>
      <c r="Y4" s="85"/>
      <c r="Z4" s="85"/>
      <c r="AA4" s="85"/>
      <c r="AB4" s="85"/>
      <c r="AC4" s="85"/>
      <c r="AD4" s="85"/>
      <c r="AE4" s="85"/>
      <c r="AF4" s="86"/>
      <c r="AG4" s="84" t="s">
        <v>50</v>
      </c>
      <c r="AH4" s="85"/>
      <c r="AI4" s="85"/>
      <c r="AJ4" s="85"/>
      <c r="AK4" s="85"/>
      <c r="AL4" s="85"/>
      <c r="AM4" s="85"/>
      <c r="AN4" s="85"/>
      <c r="AO4" s="85"/>
      <c r="AP4" s="86"/>
      <c r="AQ4" s="84" t="s">
        <v>49</v>
      </c>
      <c r="AR4" s="85"/>
      <c r="AS4" s="85"/>
      <c r="AT4" s="85"/>
      <c r="AU4" s="85"/>
      <c r="AV4" s="85"/>
      <c r="AW4" s="85"/>
      <c r="AX4" s="85"/>
      <c r="AY4" s="85"/>
      <c r="AZ4" s="86"/>
      <c r="BA4" s="84" t="s">
        <v>50</v>
      </c>
      <c r="BB4" s="85"/>
      <c r="BC4" s="85"/>
      <c r="BD4" s="85"/>
      <c r="BE4" s="85"/>
      <c r="BF4" s="85"/>
      <c r="BG4" s="85"/>
      <c r="BH4" s="85"/>
      <c r="BI4" s="85"/>
      <c r="BJ4" s="86"/>
      <c r="BK4" s="88"/>
    </row>
    <row r="5" spans="1:67" ht="18" customHeight="1" x14ac:dyDescent="0.35">
      <c r="A5" s="91"/>
      <c r="B5" s="93"/>
      <c r="C5" s="81" t="s">
        <v>5</v>
      </c>
      <c r="D5" s="82"/>
      <c r="E5" s="82"/>
      <c r="F5" s="82"/>
      <c r="G5" s="83"/>
      <c r="H5" s="78" t="s">
        <v>6</v>
      </c>
      <c r="I5" s="79"/>
      <c r="J5" s="79"/>
      <c r="K5" s="79"/>
      <c r="L5" s="80"/>
      <c r="M5" s="81" t="s">
        <v>5</v>
      </c>
      <c r="N5" s="82"/>
      <c r="O5" s="82"/>
      <c r="P5" s="82"/>
      <c r="Q5" s="83"/>
      <c r="R5" s="78" t="s">
        <v>6</v>
      </c>
      <c r="S5" s="79"/>
      <c r="T5" s="79"/>
      <c r="U5" s="79"/>
      <c r="V5" s="80"/>
      <c r="W5" s="81" t="s">
        <v>5</v>
      </c>
      <c r="X5" s="82"/>
      <c r="Y5" s="82"/>
      <c r="Z5" s="82"/>
      <c r="AA5" s="83"/>
      <c r="AB5" s="78" t="s">
        <v>6</v>
      </c>
      <c r="AC5" s="79"/>
      <c r="AD5" s="79"/>
      <c r="AE5" s="79"/>
      <c r="AF5" s="80"/>
      <c r="AG5" s="81" t="s">
        <v>5</v>
      </c>
      <c r="AH5" s="82"/>
      <c r="AI5" s="82"/>
      <c r="AJ5" s="82"/>
      <c r="AK5" s="83"/>
      <c r="AL5" s="78" t="s">
        <v>6</v>
      </c>
      <c r="AM5" s="79"/>
      <c r="AN5" s="79"/>
      <c r="AO5" s="79"/>
      <c r="AP5" s="80"/>
      <c r="AQ5" s="81" t="s">
        <v>5</v>
      </c>
      <c r="AR5" s="82"/>
      <c r="AS5" s="82"/>
      <c r="AT5" s="82"/>
      <c r="AU5" s="83"/>
      <c r="AV5" s="78" t="s">
        <v>6</v>
      </c>
      <c r="AW5" s="79"/>
      <c r="AX5" s="79"/>
      <c r="AY5" s="79"/>
      <c r="AZ5" s="80"/>
      <c r="BA5" s="81" t="s">
        <v>5</v>
      </c>
      <c r="BB5" s="82"/>
      <c r="BC5" s="82"/>
      <c r="BD5" s="82"/>
      <c r="BE5" s="83"/>
      <c r="BF5" s="78" t="s">
        <v>6</v>
      </c>
      <c r="BG5" s="79"/>
      <c r="BH5" s="79"/>
      <c r="BI5" s="79"/>
      <c r="BJ5" s="80"/>
      <c r="BK5" s="88"/>
    </row>
    <row r="6" spans="1:67" x14ac:dyDescent="0.35">
      <c r="A6" s="91"/>
      <c r="B6" s="94"/>
      <c r="C6" s="2">
        <v>1</v>
      </c>
      <c r="D6" s="3">
        <v>2</v>
      </c>
      <c r="E6" s="3">
        <v>3</v>
      </c>
      <c r="F6" s="3">
        <v>4</v>
      </c>
      <c r="G6" s="4">
        <v>5</v>
      </c>
      <c r="H6" s="2">
        <v>1</v>
      </c>
      <c r="I6" s="3">
        <v>2</v>
      </c>
      <c r="J6" s="3">
        <v>3</v>
      </c>
      <c r="K6" s="3">
        <v>4</v>
      </c>
      <c r="L6" s="4">
        <v>5</v>
      </c>
      <c r="M6" s="2">
        <v>1</v>
      </c>
      <c r="N6" s="3">
        <v>2</v>
      </c>
      <c r="O6" s="3">
        <v>3</v>
      </c>
      <c r="P6" s="3">
        <v>4</v>
      </c>
      <c r="Q6" s="4">
        <v>5</v>
      </c>
      <c r="R6" s="2">
        <v>1</v>
      </c>
      <c r="S6" s="3">
        <v>2</v>
      </c>
      <c r="T6" s="3">
        <v>3</v>
      </c>
      <c r="U6" s="3">
        <v>4</v>
      </c>
      <c r="V6" s="4">
        <v>5</v>
      </c>
      <c r="W6" s="2">
        <v>1</v>
      </c>
      <c r="X6" s="3">
        <v>2</v>
      </c>
      <c r="Y6" s="3">
        <v>3</v>
      </c>
      <c r="Z6" s="3">
        <v>4</v>
      </c>
      <c r="AA6" s="4">
        <v>5</v>
      </c>
      <c r="AB6" s="2">
        <v>1</v>
      </c>
      <c r="AC6" s="3">
        <v>2</v>
      </c>
      <c r="AD6" s="3">
        <v>3</v>
      </c>
      <c r="AE6" s="3">
        <v>4</v>
      </c>
      <c r="AF6" s="4">
        <v>5</v>
      </c>
      <c r="AG6" s="2">
        <v>1</v>
      </c>
      <c r="AH6" s="3">
        <v>2</v>
      </c>
      <c r="AI6" s="3">
        <v>3</v>
      </c>
      <c r="AJ6" s="3">
        <v>4</v>
      </c>
      <c r="AK6" s="4">
        <v>5</v>
      </c>
      <c r="AL6" s="2">
        <v>1</v>
      </c>
      <c r="AM6" s="3">
        <v>2</v>
      </c>
      <c r="AN6" s="3">
        <v>3</v>
      </c>
      <c r="AO6" s="3">
        <v>4</v>
      </c>
      <c r="AP6" s="4">
        <v>5</v>
      </c>
      <c r="AQ6" s="2">
        <v>1</v>
      </c>
      <c r="AR6" s="3">
        <v>2</v>
      </c>
      <c r="AS6" s="3">
        <v>3</v>
      </c>
      <c r="AT6" s="3">
        <v>4</v>
      </c>
      <c r="AU6" s="4">
        <v>5</v>
      </c>
      <c r="AV6" s="2">
        <v>1</v>
      </c>
      <c r="AW6" s="3">
        <v>2</v>
      </c>
      <c r="AX6" s="3">
        <v>3</v>
      </c>
      <c r="AY6" s="3">
        <v>4</v>
      </c>
      <c r="AZ6" s="4">
        <v>5</v>
      </c>
      <c r="BA6" s="2">
        <v>1</v>
      </c>
      <c r="BB6" s="3">
        <v>2</v>
      </c>
      <c r="BC6" s="3">
        <v>3</v>
      </c>
      <c r="BD6" s="3">
        <v>4</v>
      </c>
      <c r="BE6" s="4">
        <v>5</v>
      </c>
      <c r="BF6" s="2">
        <v>1</v>
      </c>
      <c r="BG6" s="3">
        <v>2</v>
      </c>
      <c r="BH6" s="3">
        <v>3</v>
      </c>
      <c r="BI6" s="3">
        <v>4</v>
      </c>
      <c r="BJ6" s="4">
        <v>5</v>
      </c>
      <c r="BK6" s="89"/>
    </row>
    <row r="7" spans="1:67" ht="15.5" x14ac:dyDescent="0.35">
      <c r="A7" s="53" t="s">
        <v>46</v>
      </c>
      <c r="B7" s="52" t="s">
        <v>47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6"/>
    </row>
    <row r="8" spans="1:67" x14ac:dyDescent="0.35">
      <c r="A8" s="54" t="s">
        <v>7</v>
      </c>
      <c r="B8" s="57" t="s">
        <v>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8"/>
    </row>
    <row r="9" spans="1:67" s="13" customFormat="1" x14ac:dyDescent="0.35">
      <c r="A9" s="54"/>
      <c r="B9" s="59"/>
      <c r="C9" s="9"/>
      <c r="D9" s="10"/>
      <c r="E9" s="10"/>
      <c r="F9" s="10"/>
      <c r="G9" s="11"/>
      <c r="H9" s="9"/>
      <c r="I9" s="10"/>
      <c r="J9" s="10"/>
      <c r="K9" s="10"/>
      <c r="L9" s="11"/>
      <c r="M9" s="9"/>
      <c r="N9" s="10"/>
      <c r="O9" s="10"/>
      <c r="P9" s="10"/>
      <c r="Q9" s="11"/>
      <c r="R9" s="9"/>
      <c r="S9" s="10"/>
      <c r="T9" s="10"/>
      <c r="U9" s="10"/>
      <c r="V9" s="11"/>
      <c r="W9" s="9"/>
      <c r="X9" s="10"/>
      <c r="Y9" s="10"/>
      <c r="Z9" s="10"/>
      <c r="AA9" s="11"/>
      <c r="AB9" s="9"/>
      <c r="AC9" s="10"/>
      <c r="AD9" s="10"/>
      <c r="AE9" s="10"/>
      <c r="AF9" s="11"/>
      <c r="AG9" s="9"/>
      <c r="AH9" s="10"/>
      <c r="AI9" s="10"/>
      <c r="AJ9" s="10"/>
      <c r="AK9" s="11"/>
      <c r="AL9" s="9"/>
      <c r="AM9" s="10"/>
      <c r="AN9" s="10"/>
      <c r="AO9" s="10"/>
      <c r="AP9" s="11"/>
      <c r="AQ9" s="9"/>
      <c r="AR9" s="10"/>
      <c r="AS9" s="10"/>
      <c r="AT9" s="10"/>
      <c r="AU9" s="11"/>
      <c r="AV9" s="9"/>
      <c r="AW9" s="10"/>
      <c r="AX9" s="10"/>
      <c r="AY9" s="10"/>
      <c r="AZ9" s="11"/>
      <c r="BA9" s="9"/>
      <c r="BB9" s="10"/>
      <c r="BC9" s="10"/>
      <c r="BD9" s="10"/>
      <c r="BE9" s="11"/>
      <c r="BF9" s="9"/>
      <c r="BG9" s="10"/>
      <c r="BH9" s="10"/>
      <c r="BI9" s="10"/>
      <c r="BJ9" s="11"/>
      <c r="BK9" s="12"/>
      <c r="BO9" s="48"/>
    </row>
    <row r="10" spans="1:67" s="13" customFormat="1" x14ac:dyDescent="0.35">
      <c r="A10" s="54"/>
      <c r="B10" s="59" t="s">
        <v>98</v>
      </c>
      <c r="C10" s="9">
        <v>0</v>
      </c>
      <c r="D10" s="10">
        <v>2.6647947269029997</v>
      </c>
      <c r="E10" s="10">
        <v>0</v>
      </c>
      <c r="F10" s="10">
        <v>0</v>
      </c>
      <c r="G10" s="11">
        <v>0</v>
      </c>
      <c r="H10" s="9">
        <v>0.33719284999999999</v>
      </c>
      <c r="I10" s="10">
        <v>10.72551653</v>
      </c>
      <c r="J10" s="10">
        <v>0</v>
      </c>
      <c r="K10" s="10">
        <v>0</v>
      </c>
      <c r="L10" s="11">
        <v>0.79103210999999996</v>
      </c>
      <c r="M10" s="9">
        <v>0</v>
      </c>
      <c r="N10" s="10">
        <v>0</v>
      </c>
      <c r="O10" s="10">
        <v>0</v>
      </c>
      <c r="P10" s="10">
        <v>0</v>
      </c>
      <c r="Q10" s="11">
        <v>0</v>
      </c>
      <c r="R10" s="9">
        <v>0.27297619000000001</v>
      </c>
      <c r="S10" s="10">
        <v>0</v>
      </c>
      <c r="T10" s="10">
        <v>0</v>
      </c>
      <c r="U10" s="10">
        <v>0</v>
      </c>
      <c r="V10" s="11">
        <v>9.7740599999999993E-3</v>
      </c>
      <c r="W10" s="9">
        <v>9.5999999999999991E-7</v>
      </c>
      <c r="X10" s="10">
        <v>0</v>
      </c>
      <c r="Y10" s="10">
        <v>0</v>
      </c>
      <c r="Z10" s="10">
        <v>0</v>
      </c>
      <c r="AA10" s="11">
        <v>0</v>
      </c>
      <c r="AB10" s="9">
        <v>4.7742550000000002E-2</v>
      </c>
      <c r="AC10" s="10">
        <v>9.9674079999999998E-2</v>
      </c>
      <c r="AD10" s="10">
        <v>0</v>
      </c>
      <c r="AE10" s="10">
        <v>0</v>
      </c>
      <c r="AF10" s="11">
        <v>0.97968879367079986</v>
      </c>
      <c r="AG10" s="9">
        <v>0</v>
      </c>
      <c r="AH10" s="10">
        <v>0</v>
      </c>
      <c r="AI10" s="10">
        <v>0</v>
      </c>
      <c r="AJ10" s="10">
        <v>0</v>
      </c>
      <c r="AK10" s="11">
        <v>0</v>
      </c>
      <c r="AL10" s="9">
        <v>2.5763439999999999E-2</v>
      </c>
      <c r="AM10" s="10">
        <v>1.4500000000000001E-6</v>
      </c>
      <c r="AN10" s="10">
        <v>0</v>
      </c>
      <c r="AO10" s="10">
        <v>0</v>
      </c>
      <c r="AP10" s="11">
        <v>5.9812900000000002E-2</v>
      </c>
      <c r="AQ10" s="9">
        <v>0</v>
      </c>
      <c r="AR10" s="10">
        <v>0</v>
      </c>
      <c r="AS10" s="10">
        <v>0</v>
      </c>
      <c r="AT10" s="10">
        <v>0</v>
      </c>
      <c r="AU10" s="11">
        <v>0</v>
      </c>
      <c r="AV10" s="9">
        <v>2.99287378</v>
      </c>
      <c r="AW10" s="10">
        <v>2.9183282491886295</v>
      </c>
      <c r="AX10" s="10">
        <v>0</v>
      </c>
      <c r="AY10" s="10">
        <v>0</v>
      </c>
      <c r="AZ10" s="11">
        <v>10.566687249999999</v>
      </c>
      <c r="BA10" s="9">
        <v>0</v>
      </c>
      <c r="BB10" s="10">
        <v>0</v>
      </c>
      <c r="BC10" s="10">
        <v>0</v>
      </c>
      <c r="BD10" s="10">
        <v>0</v>
      </c>
      <c r="BE10" s="11">
        <v>0</v>
      </c>
      <c r="BF10" s="9">
        <v>1.4445442399999999</v>
      </c>
      <c r="BG10" s="10">
        <v>0.34419831000000001</v>
      </c>
      <c r="BH10" s="10">
        <v>0</v>
      </c>
      <c r="BI10" s="10">
        <v>0</v>
      </c>
      <c r="BJ10" s="11">
        <v>3.03393829</v>
      </c>
      <c r="BK10" s="12">
        <f>SUM(C10:BJ10)</f>
        <v>37.31454075976243</v>
      </c>
      <c r="BO10" s="48"/>
    </row>
    <row r="11" spans="1:67" s="18" customFormat="1" x14ac:dyDescent="0.35">
      <c r="A11" s="54"/>
      <c r="B11" s="60" t="s">
        <v>9</v>
      </c>
      <c r="C11" s="14">
        <f t="shared" ref="C11:AH11" si="0">SUM(C9:C10)</f>
        <v>0</v>
      </c>
      <c r="D11" s="15">
        <f t="shared" si="0"/>
        <v>2.6647947269029997</v>
      </c>
      <c r="E11" s="15">
        <f t="shared" si="0"/>
        <v>0</v>
      </c>
      <c r="F11" s="15">
        <f t="shared" si="0"/>
        <v>0</v>
      </c>
      <c r="G11" s="16">
        <f t="shared" si="0"/>
        <v>0</v>
      </c>
      <c r="H11" s="14">
        <f t="shared" si="0"/>
        <v>0.33719284999999999</v>
      </c>
      <c r="I11" s="15">
        <f t="shared" si="0"/>
        <v>10.72551653</v>
      </c>
      <c r="J11" s="15">
        <f t="shared" si="0"/>
        <v>0</v>
      </c>
      <c r="K11" s="15">
        <f t="shared" si="0"/>
        <v>0</v>
      </c>
      <c r="L11" s="16">
        <f t="shared" si="0"/>
        <v>0.79103210999999996</v>
      </c>
      <c r="M11" s="14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6">
        <f t="shared" si="0"/>
        <v>0</v>
      </c>
      <c r="R11" s="14">
        <f t="shared" si="0"/>
        <v>0.27297619000000001</v>
      </c>
      <c r="S11" s="15">
        <f t="shared" si="0"/>
        <v>0</v>
      </c>
      <c r="T11" s="15">
        <f t="shared" si="0"/>
        <v>0</v>
      </c>
      <c r="U11" s="15">
        <f t="shared" si="0"/>
        <v>0</v>
      </c>
      <c r="V11" s="16">
        <f t="shared" si="0"/>
        <v>9.7740599999999993E-3</v>
      </c>
      <c r="W11" s="14">
        <f t="shared" si="0"/>
        <v>9.5999999999999991E-7</v>
      </c>
      <c r="X11" s="15">
        <f t="shared" si="0"/>
        <v>0</v>
      </c>
      <c r="Y11" s="15">
        <f t="shared" si="0"/>
        <v>0</v>
      </c>
      <c r="Z11" s="15">
        <f t="shared" si="0"/>
        <v>0</v>
      </c>
      <c r="AA11" s="16">
        <f t="shared" si="0"/>
        <v>0</v>
      </c>
      <c r="AB11" s="14">
        <f t="shared" si="0"/>
        <v>4.7742550000000002E-2</v>
      </c>
      <c r="AC11" s="15">
        <f t="shared" si="0"/>
        <v>9.9674079999999998E-2</v>
      </c>
      <c r="AD11" s="15">
        <f t="shared" si="0"/>
        <v>0</v>
      </c>
      <c r="AE11" s="15">
        <f t="shared" si="0"/>
        <v>0</v>
      </c>
      <c r="AF11" s="16">
        <f t="shared" si="0"/>
        <v>0.97968879367079986</v>
      </c>
      <c r="AG11" s="14">
        <f t="shared" si="0"/>
        <v>0</v>
      </c>
      <c r="AH11" s="15">
        <f t="shared" si="0"/>
        <v>0</v>
      </c>
      <c r="AI11" s="15">
        <f t="shared" ref="AI11:BK11" si="1">SUM(AI9:AI10)</f>
        <v>0</v>
      </c>
      <c r="AJ11" s="15">
        <f t="shared" si="1"/>
        <v>0</v>
      </c>
      <c r="AK11" s="16">
        <f t="shared" si="1"/>
        <v>0</v>
      </c>
      <c r="AL11" s="14">
        <f t="shared" si="1"/>
        <v>2.5763439999999999E-2</v>
      </c>
      <c r="AM11" s="15">
        <f t="shared" si="1"/>
        <v>1.4500000000000001E-6</v>
      </c>
      <c r="AN11" s="15">
        <f t="shared" si="1"/>
        <v>0</v>
      </c>
      <c r="AO11" s="15">
        <f t="shared" si="1"/>
        <v>0</v>
      </c>
      <c r="AP11" s="16">
        <f t="shared" si="1"/>
        <v>5.9812900000000002E-2</v>
      </c>
      <c r="AQ11" s="14">
        <f t="shared" si="1"/>
        <v>0</v>
      </c>
      <c r="AR11" s="15">
        <f t="shared" si="1"/>
        <v>0</v>
      </c>
      <c r="AS11" s="15">
        <f t="shared" si="1"/>
        <v>0</v>
      </c>
      <c r="AT11" s="15">
        <f t="shared" si="1"/>
        <v>0</v>
      </c>
      <c r="AU11" s="16">
        <f t="shared" si="1"/>
        <v>0</v>
      </c>
      <c r="AV11" s="14">
        <f t="shared" si="1"/>
        <v>2.99287378</v>
      </c>
      <c r="AW11" s="15">
        <f t="shared" si="1"/>
        <v>2.9183282491886295</v>
      </c>
      <c r="AX11" s="15">
        <f t="shared" si="1"/>
        <v>0</v>
      </c>
      <c r="AY11" s="15">
        <f t="shared" si="1"/>
        <v>0</v>
      </c>
      <c r="AZ11" s="16">
        <f t="shared" si="1"/>
        <v>10.566687249999999</v>
      </c>
      <c r="BA11" s="14">
        <f t="shared" si="1"/>
        <v>0</v>
      </c>
      <c r="BB11" s="15">
        <f t="shared" si="1"/>
        <v>0</v>
      </c>
      <c r="BC11" s="15">
        <f t="shared" si="1"/>
        <v>0</v>
      </c>
      <c r="BD11" s="15">
        <f t="shared" si="1"/>
        <v>0</v>
      </c>
      <c r="BE11" s="16">
        <f t="shared" si="1"/>
        <v>0</v>
      </c>
      <c r="BF11" s="14">
        <f t="shared" si="1"/>
        <v>1.4445442399999999</v>
      </c>
      <c r="BG11" s="15">
        <f t="shared" si="1"/>
        <v>0.34419831000000001</v>
      </c>
      <c r="BH11" s="15">
        <f t="shared" si="1"/>
        <v>0</v>
      </c>
      <c r="BI11" s="15">
        <f t="shared" si="1"/>
        <v>0</v>
      </c>
      <c r="BJ11" s="16">
        <f t="shared" si="1"/>
        <v>3.03393829</v>
      </c>
      <c r="BK11" s="17">
        <f t="shared" si="1"/>
        <v>37.31454075976243</v>
      </c>
      <c r="BO11" s="50"/>
    </row>
    <row r="12" spans="1:67" ht="15" customHeight="1" x14ac:dyDescent="0.35"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3"/>
    </row>
    <row r="13" spans="1:67" s="18" customFormat="1" x14ac:dyDescent="0.35">
      <c r="A13" s="54" t="s">
        <v>10</v>
      </c>
      <c r="B13" s="57" t="s">
        <v>11</v>
      </c>
      <c r="C13" s="14"/>
      <c r="D13" s="15"/>
      <c r="E13" s="15"/>
      <c r="F13" s="15"/>
      <c r="G13" s="16"/>
      <c r="H13" s="14"/>
      <c r="I13" s="15"/>
      <c r="J13" s="15"/>
      <c r="K13" s="15"/>
      <c r="L13" s="16"/>
      <c r="M13" s="14"/>
      <c r="N13" s="15"/>
      <c r="O13" s="15"/>
      <c r="P13" s="15"/>
      <c r="Q13" s="16"/>
      <c r="R13" s="14"/>
      <c r="S13" s="15"/>
      <c r="T13" s="15"/>
      <c r="U13" s="15"/>
      <c r="V13" s="16"/>
      <c r="W13" s="14"/>
      <c r="X13" s="15"/>
      <c r="Y13" s="15"/>
      <c r="Z13" s="15"/>
      <c r="AA13" s="16"/>
      <c r="AB13" s="14"/>
      <c r="AC13" s="15"/>
      <c r="AD13" s="15"/>
      <c r="AE13" s="15"/>
      <c r="AF13" s="16"/>
      <c r="AG13" s="14"/>
      <c r="AH13" s="15"/>
      <c r="AI13" s="15"/>
      <c r="AJ13" s="15"/>
      <c r="AK13" s="16"/>
      <c r="AL13" s="14"/>
      <c r="AM13" s="15"/>
      <c r="AN13" s="15"/>
      <c r="AO13" s="15"/>
      <c r="AP13" s="16"/>
      <c r="AQ13" s="14"/>
      <c r="AR13" s="15"/>
      <c r="AS13" s="15"/>
      <c r="AT13" s="15"/>
      <c r="AU13" s="16"/>
      <c r="AV13" s="14"/>
      <c r="AW13" s="15"/>
      <c r="AX13" s="15"/>
      <c r="AY13" s="15"/>
      <c r="AZ13" s="16"/>
      <c r="BA13" s="14"/>
      <c r="BB13" s="15"/>
      <c r="BC13" s="15"/>
      <c r="BD13" s="15"/>
      <c r="BE13" s="16"/>
      <c r="BF13" s="14"/>
      <c r="BG13" s="15"/>
      <c r="BH13" s="15"/>
      <c r="BI13" s="15"/>
      <c r="BJ13" s="16"/>
      <c r="BK13" s="17"/>
      <c r="BO13" s="50"/>
    </row>
    <row r="14" spans="1:67" s="13" customFormat="1" x14ac:dyDescent="0.35">
      <c r="A14" s="54"/>
      <c r="B14" s="59"/>
      <c r="C14" s="9"/>
      <c r="D14" s="10"/>
      <c r="E14" s="10"/>
      <c r="F14" s="10"/>
      <c r="G14" s="11"/>
      <c r="H14" s="9"/>
      <c r="I14" s="10"/>
      <c r="J14" s="10"/>
      <c r="K14" s="10"/>
      <c r="L14" s="11"/>
      <c r="M14" s="9"/>
      <c r="N14" s="10"/>
      <c r="O14" s="10"/>
      <c r="P14" s="10"/>
      <c r="Q14" s="11"/>
      <c r="R14" s="9"/>
      <c r="S14" s="10"/>
      <c r="T14" s="10"/>
      <c r="U14" s="10"/>
      <c r="V14" s="11"/>
      <c r="W14" s="9"/>
      <c r="X14" s="10"/>
      <c r="Y14" s="10"/>
      <c r="Z14" s="10"/>
      <c r="AA14" s="11"/>
      <c r="AB14" s="9"/>
      <c r="AC14" s="10"/>
      <c r="AD14" s="10"/>
      <c r="AE14" s="10"/>
      <c r="AF14" s="11"/>
      <c r="AG14" s="9"/>
      <c r="AH14" s="10"/>
      <c r="AI14" s="10"/>
      <c r="AJ14" s="10"/>
      <c r="AK14" s="11"/>
      <c r="AL14" s="9"/>
      <c r="AM14" s="10"/>
      <c r="AN14" s="10"/>
      <c r="AO14" s="10"/>
      <c r="AP14" s="11"/>
      <c r="AQ14" s="9"/>
      <c r="AR14" s="10"/>
      <c r="AS14" s="10"/>
      <c r="AT14" s="10"/>
      <c r="AU14" s="11"/>
      <c r="AV14" s="9"/>
      <c r="AW14" s="10"/>
      <c r="AX14" s="10"/>
      <c r="AY14" s="10"/>
      <c r="AZ14" s="11"/>
      <c r="BA14" s="9"/>
      <c r="BB14" s="10"/>
      <c r="BC14" s="10"/>
      <c r="BD14" s="10"/>
      <c r="BE14" s="11"/>
      <c r="BF14" s="9"/>
      <c r="BG14" s="10"/>
      <c r="BH14" s="10"/>
      <c r="BI14" s="10"/>
      <c r="BJ14" s="11"/>
      <c r="BK14" s="12">
        <f>SUM(C14:BJ14)</f>
        <v>0</v>
      </c>
      <c r="BO14" s="48"/>
    </row>
    <row r="15" spans="1:67" s="18" customFormat="1" x14ac:dyDescent="0.35">
      <c r="A15" s="54"/>
      <c r="B15" s="60" t="s">
        <v>12</v>
      </c>
      <c r="C15" s="14">
        <f>SUM(C14)</f>
        <v>0</v>
      </c>
      <c r="D15" s="15">
        <f>SUM(D14)</f>
        <v>0</v>
      </c>
      <c r="E15" s="15">
        <f>SUM(E14)</f>
        <v>0</v>
      </c>
      <c r="F15" s="15">
        <f>SUM(F14)</f>
        <v>0</v>
      </c>
      <c r="G15" s="16">
        <f>SUM(G14)</f>
        <v>0</v>
      </c>
      <c r="H15" s="14">
        <f t="shared" ref="H15:BK15" si="2">SUM(H14)</f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6">
        <f t="shared" si="2"/>
        <v>0</v>
      </c>
      <c r="M15" s="14">
        <f t="shared" si="2"/>
        <v>0</v>
      </c>
      <c r="N15" s="15">
        <f t="shared" si="2"/>
        <v>0</v>
      </c>
      <c r="O15" s="15">
        <f t="shared" si="2"/>
        <v>0</v>
      </c>
      <c r="P15" s="15">
        <f t="shared" si="2"/>
        <v>0</v>
      </c>
      <c r="Q15" s="16">
        <f t="shared" si="2"/>
        <v>0</v>
      </c>
      <c r="R15" s="14">
        <f t="shared" si="2"/>
        <v>0</v>
      </c>
      <c r="S15" s="15">
        <f t="shared" si="2"/>
        <v>0</v>
      </c>
      <c r="T15" s="15">
        <f t="shared" si="2"/>
        <v>0</v>
      </c>
      <c r="U15" s="15">
        <f t="shared" si="2"/>
        <v>0</v>
      </c>
      <c r="V15" s="16">
        <f t="shared" si="2"/>
        <v>0</v>
      </c>
      <c r="W15" s="14">
        <f t="shared" si="2"/>
        <v>0</v>
      </c>
      <c r="X15" s="15">
        <f t="shared" si="2"/>
        <v>0</v>
      </c>
      <c r="Y15" s="15">
        <f t="shared" si="2"/>
        <v>0</v>
      </c>
      <c r="Z15" s="15">
        <f t="shared" si="2"/>
        <v>0</v>
      </c>
      <c r="AA15" s="16">
        <f t="shared" si="2"/>
        <v>0</v>
      </c>
      <c r="AB15" s="14">
        <f t="shared" si="2"/>
        <v>0</v>
      </c>
      <c r="AC15" s="15">
        <f t="shared" si="2"/>
        <v>0</v>
      </c>
      <c r="AD15" s="15">
        <f t="shared" si="2"/>
        <v>0</v>
      </c>
      <c r="AE15" s="15">
        <f t="shared" si="2"/>
        <v>0</v>
      </c>
      <c r="AF15" s="16">
        <f t="shared" si="2"/>
        <v>0</v>
      </c>
      <c r="AG15" s="14">
        <f t="shared" si="2"/>
        <v>0</v>
      </c>
      <c r="AH15" s="15">
        <f t="shared" si="2"/>
        <v>0</v>
      </c>
      <c r="AI15" s="15">
        <f t="shared" si="2"/>
        <v>0</v>
      </c>
      <c r="AJ15" s="15">
        <f t="shared" si="2"/>
        <v>0</v>
      </c>
      <c r="AK15" s="16">
        <f t="shared" si="2"/>
        <v>0</v>
      </c>
      <c r="AL15" s="14">
        <f t="shared" si="2"/>
        <v>0</v>
      </c>
      <c r="AM15" s="15">
        <f t="shared" si="2"/>
        <v>0</v>
      </c>
      <c r="AN15" s="15">
        <f t="shared" si="2"/>
        <v>0</v>
      </c>
      <c r="AO15" s="15">
        <f t="shared" si="2"/>
        <v>0</v>
      </c>
      <c r="AP15" s="16">
        <f t="shared" si="2"/>
        <v>0</v>
      </c>
      <c r="AQ15" s="14">
        <f t="shared" si="2"/>
        <v>0</v>
      </c>
      <c r="AR15" s="15">
        <f t="shared" si="2"/>
        <v>0</v>
      </c>
      <c r="AS15" s="15">
        <f t="shared" si="2"/>
        <v>0</v>
      </c>
      <c r="AT15" s="15">
        <f t="shared" si="2"/>
        <v>0</v>
      </c>
      <c r="AU15" s="16">
        <f t="shared" si="2"/>
        <v>0</v>
      </c>
      <c r="AV15" s="14">
        <f t="shared" si="2"/>
        <v>0</v>
      </c>
      <c r="AW15" s="15">
        <f t="shared" si="2"/>
        <v>0</v>
      </c>
      <c r="AX15" s="15">
        <f t="shared" si="2"/>
        <v>0</v>
      </c>
      <c r="AY15" s="15">
        <f t="shared" si="2"/>
        <v>0</v>
      </c>
      <c r="AZ15" s="16">
        <f t="shared" si="2"/>
        <v>0</v>
      </c>
      <c r="BA15" s="14">
        <f t="shared" si="2"/>
        <v>0</v>
      </c>
      <c r="BB15" s="15">
        <f t="shared" si="2"/>
        <v>0</v>
      </c>
      <c r="BC15" s="15">
        <f t="shared" si="2"/>
        <v>0</v>
      </c>
      <c r="BD15" s="15">
        <f t="shared" si="2"/>
        <v>0</v>
      </c>
      <c r="BE15" s="16">
        <f t="shared" si="2"/>
        <v>0</v>
      </c>
      <c r="BF15" s="14">
        <f t="shared" si="2"/>
        <v>0</v>
      </c>
      <c r="BG15" s="15">
        <f t="shared" si="2"/>
        <v>0</v>
      </c>
      <c r="BH15" s="15">
        <f t="shared" si="2"/>
        <v>0</v>
      </c>
      <c r="BI15" s="15">
        <f t="shared" si="2"/>
        <v>0</v>
      </c>
      <c r="BJ15" s="16">
        <f t="shared" si="2"/>
        <v>0</v>
      </c>
      <c r="BK15" s="16">
        <f t="shared" si="2"/>
        <v>0</v>
      </c>
      <c r="BO15" s="50"/>
    </row>
    <row r="16" spans="1:67" ht="15" customHeight="1" x14ac:dyDescent="0.35"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3"/>
    </row>
    <row r="17" spans="1:67" s="13" customFormat="1" x14ac:dyDescent="0.35">
      <c r="A17" s="54" t="s">
        <v>13</v>
      </c>
      <c r="B17" s="57" t="s">
        <v>14</v>
      </c>
      <c r="C17" s="9"/>
      <c r="D17" s="10"/>
      <c r="E17" s="10"/>
      <c r="F17" s="10"/>
      <c r="G17" s="11"/>
      <c r="H17" s="9"/>
      <c r="I17" s="10"/>
      <c r="J17" s="10"/>
      <c r="K17" s="10"/>
      <c r="L17" s="11"/>
      <c r="M17" s="9"/>
      <c r="N17" s="10"/>
      <c r="O17" s="10"/>
      <c r="P17" s="10"/>
      <c r="Q17" s="11"/>
      <c r="R17" s="9"/>
      <c r="S17" s="10"/>
      <c r="T17" s="10"/>
      <c r="U17" s="10"/>
      <c r="V17" s="11"/>
      <c r="W17" s="9"/>
      <c r="X17" s="10"/>
      <c r="Y17" s="10"/>
      <c r="Z17" s="10"/>
      <c r="AA17" s="11"/>
      <c r="AB17" s="9"/>
      <c r="AC17" s="10"/>
      <c r="AD17" s="10"/>
      <c r="AE17" s="10"/>
      <c r="AF17" s="11"/>
      <c r="AG17" s="9"/>
      <c r="AH17" s="10"/>
      <c r="AI17" s="10"/>
      <c r="AJ17" s="10"/>
      <c r="AK17" s="11"/>
      <c r="AL17" s="9"/>
      <c r="AM17" s="10"/>
      <c r="AN17" s="10"/>
      <c r="AO17" s="10"/>
      <c r="AP17" s="11"/>
      <c r="AQ17" s="9"/>
      <c r="AR17" s="10"/>
      <c r="AS17" s="10"/>
      <c r="AT17" s="10"/>
      <c r="AU17" s="11"/>
      <c r="AV17" s="9"/>
      <c r="AW17" s="10"/>
      <c r="AX17" s="10"/>
      <c r="AY17" s="10"/>
      <c r="AZ17" s="11"/>
      <c r="BA17" s="9"/>
      <c r="BB17" s="10"/>
      <c r="BC17" s="10"/>
      <c r="BD17" s="10"/>
      <c r="BE17" s="11"/>
      <c r="BF17" s="9"/>
      <c r="BG17" s="10"/>
      <c r="BH17" s="10"/>
      <c r="BI17" s="10"/>
      <c r="BJ17" s="11"/>
      <c r="BK17" s="12"/>
      <c r="BO17" s="48"/>
    </row>
    <row r="18" spans="1:67" s="13" customFormat="1" x14ac:dyDescent="0.35">
      <c r="A18" s="54"/>
      <c r="B18" s="59"/>
      <c r="C18" s="9"/>
      <c r="D18" s="10"/>
      <c r="E18" s="10"/>
      <c r="F18" s="10"/>
      <c r="G18" s="11"/>
      <c r="H18" s="9"/>
      <c r="I18" s="10"/>
      <c r="J18" s="10"/>
      <c r="K18" s="10"/>
      <c r="L18" s="11"/>
      <c r="M18" s="9"/>
      <c r="N18" s="10"/>
      <c r="O18" s="10"/>
      <c r="P18" s="10"/>
      <c r="Q18" s="11"/>
      <c r="R18" s="9"/>
      <c r="S18" s="10"/>
      <c r="T18" s="10"/>
      <c r="U18" s="10"/>
      <c r="V18" s="11"/>
      <c r="W18" s="9"/>
      <c r="X18" s="10"/>
      <c r="Y18" s="10"/>
      <c r="Z18" s="10"/>
      <c r="AA18" s="11"/>
      <c r="AB18" s="9"/>
      <c r="AC18" s="10"/>
      <c r="AD18" s="10"/>
      <c r="AE18" s="10"/>
      <c r="AF18" s="11"/>
      <c r="AG18" s="9"/>
      <c r="AH18" s="10"/>
      <c r="AI18" s="10"/>
      <c r="AJ18" s="10"/>
      <c r="AK18" s="11"/>
      <c r="AL18" s="9"/>
      <c r="AM18" s="10"/>
      <c r="AN18" s="10"/>
      <c r="AO18" s="10"/>
      <c r="AP18" s="11"/>
      <c r="AQ18" s="9"/>
      <c r="AR18" s="10"/>
      <c r="AS18" s="10"/>
      <c r="AT18" s="10"/>
      <c r="AU18" s="11"/>
      <c r="AV18" s="9"/>
      <c r="AW18" s="10"/>
      <c r="AX18" s="10"/>
      <c r="AY18" s="10"/>
      <c r="AZ18" s="11"/>
      <c r="BA18" s="9"/>
      <c r="BB18" s="10"/>
      <c r="BC18" s="10"/>
      <c r="BD18" s="10"/>
      <c r="BE18" s="11"/>
      <c r="BF18" s="9"/>
      <c r="BG18" s="10"/>
      <c r="BH18" s="10"/>
      <c r="BI18" s="10"/>
      <c r="BJ18" s="11"/>
      <c r="BK18" s="12">
        <f t="shared" ref="BK18" si="3">SUM(C18:BJ18)</f>
        <v>0</v>
      </c>
      <c r="BO18" s="48"/>
    </row>
    <row r="19" spans="1:67" s="18" customFormat="1" x14ac:dyDescent="0.35">
      <c r="A19" s="54"/>
      <c r="B19" s="60" t="s">
        <v>15</v>
      </c>
      <c r="C19" s="14">
        <f t="shared" ref="C19:AH19" si="4">SUM(C18:C18)</f>
        <v>0</v>
      </c>
      <c r="D19" s="14">
        <f t="shared" si="4"/>
        <v>0</v>
      </c>
      <c r="E19" s="14">
        <f t="shared" si="4"/>
        <v>0</v>
      </c>
      <c r="F19" s="14">
        <f t="shared" si="4"/>
        <v>0</v>
      </c>
      <c r="G19" s="14">
        <f t="shared" si="4"/>
        <v>0</v>
      </c>
      <c r="H19" s="14">
        <f t="shared" si="4"/>
        <v>0</v>
      </c>
      <c r="I19" s="14">
        <f t="shared" si="4"/>
        <v>0</v>
      </c>
      <c r="J19" s="14">
        <f t="shared" si="4"/>
        <v>0</v>
      </c>
      <c r="K19" s="14">
        <f t="shared" si="4"/>
        <v>0</v>
      </c>
      <c r="L19" s="14">
        <f t="shared" si="4"/>
        <v>0</v>
      </c>
      <c r="M19" s="14">
        <f t="shared" si="4"/>
        <v>0</v>
      </c>
      <c r="N19" s="14">
        <f t="shared" si="4"/>
        <v>0</v>
      </c>
      <c r="O19" s="14">
        <f t="shared" si="4"/>
        <v>0</v>
      </c>
      <c r="P19" s="14">
        <f t="shared" si="4"/>
        <v>0</v>
      </c>
      <c r="Q19" s="14">
        <f t="shared" si="4"/>
        <v>0</v>
      </c>
      <c r="R19" s="14">
        <f t="shared" si="4"/>
        <v>0</v>
      </c>
      <c r="S19" s="14">
        <f t="shared" si="4"/>
        <v>0</v>
      </c>
      <c r="T19" s="14">
        <f t="shared" si="4"/>
        <v>0</v>
      </c>
      <c r="U19" s="14">
        <f t="shared" si="4"/>
        <v>0</v>
      </c>
      <c r="V19" s="14">
        <f t="shared" si="4"/>
        <v>0</v>
      </c>
      <c r="W19" s="14">
        <f t="shared" si="4"/>
        <v>0</v>
      </c>
      <c r="X19" s="14">
        <f t="shared" si="4"/>
        <v>0</v>
      </c>
      <c r="Y19" s="14">
        <f t="shared" si="4"/>
        <v>0</v>
      </c>
      <c r="Z19" s="14">
        <f t="shared" si="4"/>
        <v>0</v>
      </c>
      <c r="AA19" s="14">
        <f t="shared" si="4"/>
        <v>0</v>
      </c>
      <c r="AB19" s="14">
        <f t="shared" si="4"/>
        <v>0</v>
      </c>
      <c r="AC19" s="14">
        <f t="shared" si="4"/>
        <v>0</v>
      </c>
      <c r="AD19" s="14">
        <f t="shared" si="4"/>
        <v>0</v>
      </c>
      <c r="AE19" s="14">
        <f t="shared" si="4"/>
        <v>0</v>
      </c>
      <c r="AF19" s="14">
        <f t="shared" si="4"/>
        <v>0</v>
      </c>
      <c r="AG19" s="14">
        <f t="shared" si="4"/>
        <v>0</v>
      </c>
      <c r="AH19" s="14">
        <f t="shared" si="4"/>
        <v>0</v>
      </c>
      <c r="AI19" s="14">
        <f t="shared" ref="AI19:BK19" si="5">SUM(AI18:AI18)</f>
        <v>0</v>
      </c>
      <c r="AJ19" s="14">
        <f t="shared" si="5"/>
        <v>0</v>
      </c>
      <c r="AK19" s="14">
        <f t="shared" si="5"/>
        <v>0</v>
      </c>
      <c r="AL19" s="14">
        <f t="shared" si="5"/>
        <v>0</v>
      </c>
      <c r="AM19" s="14">
        <f t="shared" si="5"/>
        <v>0</v>
      </c>
      <c r="AN19" s="14">
        <f t="shared" si="5"/>
        <v>0</v>
      </c>
      <c r="AO19" s="14">
        <f t="shared" si="5"/>
        <v>0</v>
      </c>
      <c r="AP19" s="14">
        <f t="shared" si="5"/>
        <v>0</v>
      </c>
      <c r="AQ19" s="14">
        <f t="shared" si="5"/>
        <v>0</v>
      </c>
      <c r="AR19" s="14">
        <f t="shared" si="5"/>
        <v>0</v>
      </c>
      <c r="AS19" s="14">
        <f t="shared" si="5"/>
        <v>0</v>
      </c>
      <c r="AT19" s="14">
        <f t="shared" si="5"/>
        <v>0</v>
      </c>
      <c r="AU19" s="14">
        <f t="shared" si="5"/>
        <v>0</v>
      </c>
      <c r="AV19" s="14">
        <f t="shared" si="5"/>
        <v>0</v>
      </c>
      <c r="AW19" s="14">
        <f t="shared" si="5"/>
        <v>0</v>
      </c>
      <c r="AX19" s="14">
        <f t="shared" si="5"/>
        <v>0</v>
      </c>
      <c r="AY19" s="14">
        <f t="shared" si="5"/>
        <v>0</v>
      </c>
      <c r="AZ19" s="14">
        <f t="shared" si="5"/>
        <v>0</v>
      </c>
      <c r="BA19" s="14">
        <f t="shared" si="5"/>
        <v>0</v>
      </c>
      <c r="BB19" s="14">
        <f t="shared" si="5"/>
        <v>0</v>
      </c>
      <c r="BC19" s="14">
        <f t="shared" si="5"/>
        <v>0</v>
      </c>
      <c r="BD19" s="14">
        <f t="shared" si="5"/>
        <v>0</v>
      </c>
      <c r="BE19" s="14">
        <f t="shared" si="5"/>
        <v>0</v>
      </c>
      <c r="BF19" s="14">
        <f t="shared" si="5"/>
        <v>0</v>
      </c>
      <c r="BG19" s="14">
        <f t="shared" si="5"/>
        <v>0</v>
      </c>
      <c r="BH19" s="14">
        <f t="shared" si="5"/>
        <v>0</v>
      </c>
      <c r="BI19" s="14">
        <f t="shared" si="5"/>
        <v>0</v>
      </c>
      <c r="BJ19" s="14">
        <f t="shared" si="5"/>
        <v>0</v>
      </c>
      <c r="BK19" s="17">
        <f t="shared" si="5"/>
        <v>0</v>
      </c>
      <c r="BO19" s="50"/>
    </row>
    <row r="20" spans="1:67" ht="15" customHeight="1" x14ac:dyDescent="0.35">
      <c r="B20" s="61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3"/>
    </row>
    <row r="21" spans="1:67" s="13" customFormat="1" x14ac:dyDescent="0.35">
      <c r="A21" s="54" t="s">
        <v>31</v>
      </c>
      <c r="B21" s="64" t="s">
        <v>32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1"/>
      <c r="BO21" s="48"/>
    </row>
    <row r="22" spans="1:67" s="13" customFormat="1" x14ac:dyDescent="0.35">
      <c r="A22" s="54"/>
      <c r="B22" s="59" t="s">
        <v>33</v>
      </c>
      <c r="C22" s="9">
        <v>0</v>
      </c>
      <c r="D22" s="10">
        <v>0</v>
      </c>
      <c r="E22" s="10">
        <v>0</v>
      </c>
      <c r="F22" s="10">
        <v>0</v>
      </c>
      <c r="G22" s="11">
        <v>0</v>
      </c>
      <c r="H22" s="9">
        <v>0</v>
      </c>
      <c r="I22" s="10">
        <v>0</v>
      </c>
      <c r="J22" s="10">
        <v>0</v>
      </c>
      <c r="K22" s="10">
        <v>0</v>
      </c>
      <c r="L22" s="11">
        <v>0</v>
      </c>
      <c r="M22" s="9">
        <v>0</v>
      </c>
      <c r="N22" s="10">
        <v>0</v>
      </c>
      <c r="O22" s="10">
        <v>0</v>
      </c>
      <c r="P22" s="10">
        <v>0</v>
      </c>
      <c r="Q22" s="11">
        <v>0</v>
      </c>
      <c r="R22" s="9">
        <v>0</v>
      </c>
      <c r="S22" s="10">
        <v>0</v>
      </c>
      <c r="T22" s="10">
        <v>0</v>
      </c>
      <c r="U22" s="10">
        <v>0</v>
      </c>
      <c r="V22" s="11">
        <v>0</v>
      </c>
      <c r="W22" s="9">
        <v>0</v>
      </c>
      <c r="X22" s="10">
        <v>0</v>
      </c>
      <c r="Y22" s="10">
        <v>0</v>
      </c>
      <c r="Z22" s="10">
        <v>0</v>
      </c>
      <c r="AA22" s="11">
        <v>0</v>
      </c>
      <c r="AB22" s="9">
        <v>0</v>
      </c>
      <c r="AC22" s="10">
        <v>0</v>
      </c>
      <c r="AD22" s="10">
        <v>0</v>
      </c>
      <c r="AE22" s="10">
        <v>0</v>
      </c>
      <c r="AF22" s="11">
        <v>0</v>
      </c>
      <c r="AG22" s="9">
        <v>0</v>
      </c>
      <c r="AH22" s="10">
        <v>0</v>
      </c>
      <c r="AI22" s="10">
        <v>0</v>
      </c>
      <c r="AJ22" s="10">
        <v>0</v>
      </c>
      <c r="AK22" s="11">
        <v>0</v>
      </c>
      <c r="AL22" s="9">
        <v>0</v>
      </c>
      <c r="AM22" s="10">
        <v>0</v>
      </c>
      <c r="AN22" s="10">
        <v>0</v>
      </c>
      <c r="AO22" s="10">
        <v>0</v>
      </c>
      <c r="AP22" s="11">
        <v>0</v>
      </c>
      <c r="AQ22" s="9">
        <v>0</v>
      </c>
      <c r="AR22" s="10">
        <v>0</v>
      </c>
      <c r="AS22" s="10">
        <v>0</v>
      </c>
      <c r="AT22" s="10">
        <v>0</v>
      </c>
      <c r="AU22" s="11">
        <v>0</v>
      </c>
      <c r="AV22" s="9">
        <v>0</v>
      </c>
      <c r="AW22" s="10">
        <v>0</v>
      </c>
      <c r="AX22" s="10">
        <v>0</v>
      </c>
      <c r="AY22" s="10">
        <v>0</v>
      </c>
      <c r="AZ22" s="11">
        <v>0</v>
      </c>
      <c r="BA22" s="9">
        <v>0</v>
      </c>
      <c r="BB22" s="10">
        <v>0</v>
      </c>
      <c r="BC22" s="10">
        <v>0</v>
      </c>
      <c r="BD22" s="10">
        <v>0</v>
      </c>
      <c r="BE22" s="11">
        <v>0</v>
      </c>
      <c r="BF22" s="9">
        <v>0</v>
      </c>
      <c r="BG22" s="10">
        <v>0</v>
      </c>
      <c r="BH22" s="10">
        <v>0</v>
      </c>
      <c r="BI22" s="10">
        <v>0</v>
      </c>
      <c r="BJ22" s="11">
        <v>0</v>
      </c>
      <c r="BK22" s="12">
        <v>0</v>
      </c>
      <c r="BO22" s="48"/>
    </row>
    <row r="23" spans="1:67" s="18" customFormat="1" x14ac:dyDescent="0.35">
      <c r="A23" s="54"/>
      <c r="B23" s="60" t="s">
        <v>34</v>
      </c>
      <c r="C23" s="14">
        <v>0</v>
      </c>
      <c r="D23" s="15">
        <v>0</v>
      </c>
      <c r="E23" s="15">
        <v>0</v>
      </c>
      <c r="F23" s="15">
        <v>0</v>
      </c>
      <c r="G23" s="16">
        <v>0</v>
      </c>
      <c r="H23" s="14">
        <v>0</v>
      </c>
      <c r="I23" s="15">
        <v>0</v>
      </c>
      <c r="J23" s="15">
        <v>0</v>
      </c>
      <c r="K23" s="15">
        <v>0</v>
      </c>
      <c r="L23" s="16">
        <v>0</v>
      </c>
      <c r="M23" s="14">
        <v>0</v>
      </c>
      <c r="N23" s="15">
        <v>0</v>
      </c>
      <c r="O23" s="15">
        <v>0</v>
      </c>
      <c r="P23" s="15">
        <v>0</v>
      </c>
      <c r="Q23" s="16">
        <v>0</v>
      </c>
      <c r="R23" s="14">
        <v>0</v>
      </c>
      <c r="S23" s="15">
        <v>0</v>
      </c>
      <c r="T23" s="15">
        <v>0</v>
      </c>
      <c r="U23" s="15">
        <v>0</v>
      </c>
      <c r="V23" s="16">
        <v>0</v>
      </c>
      <c r="W23" s="14">
        <v>0</v>
      </c>
      <c r="X23" s="15">
        <v>0</v>
      </c>
      <c r="Y23" s="15">
        <v>0</v>
      </c>
      <c r="Z23" s="15">
        <v>0</v>
      </c>
      <c r="AA23" s="16">
        <v>0</v>
      </c>
      <c r="AB23" s="14">
        <v>0</v>
      </c>
      <c r="AC23" s="15">
        <v>0</v>
      </c>
      <c r="AD23" s="15">
        <v>0</v>
      </c>
      <c r="AE23" s="15">
        <v>0</v>
      </c>
      <c r="AF23" s="16">
        <v>0</v>
      </c>
      <c r="AG23" s="14">
        <v>0</v>
      </c>
      <c r="AH23" s="15">
        <v>0</v>
      </c>
      <c r="AI23" s="15">
        <v>0</v>
      </c>
      <c r="AJ23" s="15">
        <v>0</v>
      </c>
      <c r="AK23" s="16">
        <v>0</v>
      </c>
      <c r="AL23" s="14">
        <v>0</v>
      </c>
      <c r="AM23" s="15">
        <v>0</v>
      </c>
      <c r="AN23" s="15">
        <v>0</v>
      </c>
      <c r="AO23" s="15">
        <v>0</v>
      </c>
      <c r="AP23" s="16">
        <v>0</v>
      </c>
      <c r="AQ23" s="14">
        <v>0</v>
      </c>
      <c r="AR23" s="15">
        <v>0</v>
      </c>
      <c r="AS23" s="15">
        <v>0</v>
      </c>
      <c r="AT23" s="15">
        <v>0</v>
      </c>
      <c r="AU23" s="16">
        <v>0</v>
      </c>
      <c r="AV23" s="14">
        <v>0</v>
      </c>
      <c r="AW23" s="15">
        <v>0</v>
      </c>
      <c r="AX23" s="15">
        <v>0</v>
      </c>
      <c r="AY23" s="15">
        <v>0</v>
      </c>
      <c r="AZ23" s="16">
        <v>0</v>
      </c>
      <c r="BA23" s="14">
        <v>0</v>
      </c>
      <c r="BB23" s="15">
        <v>0</v>
      </c>
      <c r="BC23" s="15">
        <v>0</v>
      </c>
      <c r="BD23" s="15">
        <v>0</v>
      </c>
      <c r="BE23" s="16">
        <v>0</v>
      </c>
      <c r="BF23" s="14">
        <v>0</v>
      </c>
      <c r="BG23" s="15">
        <v>0</v>
      </c>
      <c r="BH23" s="15">
        <v>0</v>
      </c>
      <c r="BI23" s="15">
        <v>0</v>
      </c>
      <c r="BJ23" s="16">
        <v>0</v>
      </c>
      <c r="BK23" s="17">
        <v>0</v>
      </c>
      <c r="BO23" s="50"/>
    </row>
    <row r="24" spans="1:67" s="13" customFormat="1" x14ac:dyDescent="0.35">
      <c r="A24" s="54" t="s">
        <v>35</v>
      </c>
      <c r="B24" s="64" t="s">
        <v>36</v>
      </c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1"/>
      <c r="BO24" s="48"/>
    </row>
    <row r="25" spans="1:67" s="13" customFormat="1" x14ac:dyDescent="0.35">
      <c r="A25" s="54"/>
      <c r="B25" s="59" t="s">
        <v>33</v>
      </c>
      <c r="C25" s="9">
        <v>0</v>
      </c>
      <c r="D25" s="10">
        <v>0</v>
      </c>
      <c r="E25" s="10">
        <v>0</v>
      </c>
      <c r="F25" s="10">
        <v>0</v>
      </c>
      <c r="G25" s="11">
        <v>0</v>
      </c>
      <c r="H25" s="9">
        <v>0</v>
      </c>
      <c r="I25" s="10">
        <v>0</v>
      </c>
      <c r="J25" s="10">
        <v>0</v>
      </c>
      <c r="K25" s="10">
        <v>0</v>
      </c>
      <c r="L25" s="11">
        <v>0</v>
      </c>
      <c r="M25" s="9">
        <v>0</v>
      </c>
      <c r="N25" s="10">
        <v>0</v>
      </c>
      <c r="O25" s="10">
        <v>0</v>
      </c>
      <c r="P25" s="10">
        <v>0</v>
      </c>
      <c r="Q25" s="11">
        <v>0</v>
      </c>
      <c r="R25" s="9">
        <v>0</v>
      </c>
      <c r="S25" s="10">
        <v>0</v>
      </c>
      <c r="T25" s="10">
        <v>0</v>
      </c>
      <c r="U25" s="10">
        <v>0</v>
      </c>
      <c r="V25" s="11">
        <v>0</v>
      </c>
      <c r="W25" s="9">
        <v>0</v>
      </c>
      <c r="X25" s="10">
        <v>0</v>
      </c>
      <c r="Y25" s="10">
        <v>0</v>
      </c>
      <c r="Z25" s="10">
        <v>0</v>
      </c>
      <c r="AA25" s="11">
        <v>0</v>
      </c>
      <c r="AB25" s="9">
        <v>0</v>
      </c>
      <c r="AC25" s="10">
        <v>0</v>
      </c>
      <c r="AD25" s="10">
        <v>0</v>
      </c>
      <c r="AE25" s="10">
        <v>0</v>
      </c>
      <c r="AF25" s="11">
        <v>0</v>
      </c>
      <c r="AG25" s="9">
        <v>0</v>
      </c>
      <c r="AH25" s="10">
        <v>0</v>
      </c>
      <c r="AI25" s="10">
        <v>0</v>
      </c>
      <c r="AJ25" s="10">
        <v>0</v>
      </c>
      <c r="AK25" s="11">
        <v>0</v>
      </c>
      <c r="AL25" s="9">
        <v>0</v>
      </c>
      <c r="AM25" s="10">
        <v>0</v>
      </c>
      <c r="AN25" s="10">
        <v>0</v>
      </c>
      <c r="AO25" s="10">
        <v>0</v>
      </c>
      <c r="AP25" s="11">
        <v>0</v>
      </c>
      <c r="AQ25" s="9">
        <v>0</v>
      </c>
      <c r="AR25" s="10">
        <v>0</v>
      </c>
      <c r="AS25" s="10">
        <v>0</v>
      </c>
      <c r="AT25" s="10">
        <v>0</v>
      </c>
      <c r="AU25" s="11">
        <v>0</v>
      </c>
      <c r="AV25" s="9">
        <v>0</v>
      </c>
      <c r="AW25" s="10">
        <v>0</v>
      </c>
      <c r="AX25" s="10">
        <v>0</v>
      </c>
      <c r="AY25" s="10">
        <v>0</v>
      </c>
      <c r="AZ25" s="11">
        <v>0</v>
      </c>
      <c r="BA25" s="9">
        <v>0</v>
      </c>
      <c r="BB25" s="10">
        <v>0</v>
      </c>
      <c r="BC25" s="10">
        <v>0</v>
      </c>
      <c r="BD25" s="10">
        <v>0</v>
      </c>
      <c r="BE25" s="11">
        <v>0</v>
      </c>
      <c r="BF25" s="9">
        <v>0</v>
      </c>
      <c r="BG25" s="10">
        <v>0</v>
      </c>
      <c r="BH25" s="10">
        <v>0</v>
      </c>
      <c r="BI25" s="10">
        <v>0</v>
      </c>
      <c r="BJ25" s="11">
        <v>0</v>
      </c>
      <c r="BK25" s="12">
        <v>0</v>
      </c>
      <c r="BO25" s="48"/>
    </row>
    <row r="26" spans="1:67" s="18" customFormat="1" x14ac:dyDescent="0.35">
      <c r="A26" s="54"/>
      <c r="B26" s="60" t="s">
        <v>37</v>
      </c>
      <c r="C26" s="14">
        <v>0</v>
      </c>
      <c r="D26" s="15">
        <v>0</v>
      </c>
      <c r="E26" s="15">
        <v>0</v>
      </c>
      <c r="F26" s="15">
        <v>0</v>
      </c>
      <c r="G26" s="16">
        <v>0</v>
      </c>
      <c r="H26" s="14">
        <v>0</v>
      </c>
      <c r="I26" s="15">
        <v>0</v>
      </c>
      <c r="J26" s="15">
        <v>0</v>
      </c>
      <c r="K26" s="15">
        <v>0</v>
      </c>
      <c r="L26" s="16">
        <v>0</v>
      </c>
      <c r="M26" s="14">
        <v>0</v>
      </c>
      <c r="N26" s="15">
        <v>0</v>
      </c>
      <c r="O26" s="15">
        <v>0</v>
      </c>
      <c r="P26" s="15">
        <v>0</v>
      </c>
      <c r="Q26" s="16">
        <v>0</v>
      </c>
      <c r="R26" s="14">
        <v>0</v>
      </c>
      <c r="S26" s="15">
        <v>0</v>
      </c>
      <c r="T26" s="15">
        <v>0</v>
      </c>
      <c r="U26" s="15">
        <v>0</v>
      </c>
      <c r="V26" s="16">
        <v>0</v>
      </c>
      <c r="W26" s="14">
        <v>0</v>
      </c>
      <c r="X26" s="15">
        <v>0</v>
      </c>
      <c r="Y26" s="15">
        <v>0</v>
      </c>
      <c r="Z26" s="15">
        <v>0</v>
      </c>
      <c r="AA26" s="16">
        <v>0</v>
      </c>
      <c r="AB26" s="14">
        <v>0</v>
      </c>
      <c r="AC26" s="15">
        <v>0</v>
      </c>
      <c r="AD26" s="15">
        <v>0</v>
      </c>
      <c r="AE26" s="15">
        <v>0</v>
      </c>
      <c r="AF26" s="16">
        <v>0</v>
      </c>
      <c r="AG26" s="14">
        <v>0</v>
      </c>
      <c r="AH26" s="15">
        <v>0</v>
      </c>
      <c r="AI26" s="15">
        <v>0</v>
      </c>
      <c r="AJ26" s="15">
        <v>0</v>
      </c>
      <c r="AK26" s="16">
        <v>0</v>
      </c>
      <c r="AL26" s="14">
        <v>0</v>
      </c>
      <c r="AM26" s="15">
        <v>0</v>
      </c>
      <c r="AN26" s="15">
        <v>0</v>
      </c>
      <c r="AO26" s="15">
        <v>0</v>
      </c>
      <c r="AP26" s="16">
        <v>0</v>
      </c>
      <c r="AQ26" s="14">
        <v>0</v>
      </c>
      <c r="AR26" s="15">
        <v>0</v>
      </c>
      <c r="AS26" s="15">
        <v>0</v>
      </c>
      <c r="AT26" s="15">
        <v>0</v>
      </c>
      <c r="AU26" s="16">
        <v>0</v>
      </c>
      <c r="AV26" s="14">
        <v>0</v>
      </c>
      <c r="AW26" s="15">
        <v>0</v>
      </c>
      <c r="AX26" s="15">
        <v>0</v>
      </c>
      <c r="AY26" s="15">
        <v>0</v>
      </c>
      <c r="AZ26" s="16">
        <v>0</v>
      </c>
      <c r="BA26" s="14">
        <v>0</v>
      </c>
      <c r="BB26" s="15">
        <v>0</v>
      </c>
      <c r="BC26" s="15">
        <v>0</v>
      </c>
      <c r="BD26" s="15">
        <v>0</v>
      </c>
      <c r="BE26" s="16">
        <v>0</v>
      </c>
      <c r="BF26" s="14">
        <v>0</v>
      </c>
      <c r="BG26" s="15">
        <v>0</v>
      </c>
      <c r="BH26" s="15">
        <v>0</v>
      </c>
      <c r="BI26" s="15">
        <v>0</v>
      </c>
      <c r="BJ26" s="16">
        <v>0</v>
      </c>
      <c r="BK26" s="17">
        <v>0</v>
      </c>
      <c r="BO26" s="50"/>
    </row>
    <row r="27" spans="1:67" s="18" customFormat="1" x14ac:dyDescent="0.35">
      <c r="A27" s="54" t="s">
        <v>16</v>
      </c>
      <c r="B27" s="57" t="s">
        <v>17</v>
      </c>
      <c r="C27" s="14"/>
      <c r="D27" s="15"/>
      <c r="E27" s="15"/>
      <c r="F27" s="15"/>
      <c r="G27" s="16"/>
      <c r="H27" s="14"/>
      <c r="I27" s="15"/>
      <c r="J27" s="15"/>
      <c r="K27" s="15"/>
      <c r="L27" s="16"/>
      <c r="M27" s="14"/>
      <c r="N27" s="15"/>
      <c r="O27" s="15"/>
      <c r="P27" s="15"/>
      <c r="Q27" s="16"/>
      <c r="R27" s="14"/>
      <c r="S27" s="15"/>
      <c r="T27" s="15"/>
      <c r="U27" s="15"/>
      <c r="V27" s="16"/>
      <c r="W27" s="14"/>
      <c r="X27" s="15"/>
      <c r="Y27" s="15"/>
      <c r="Z27" s="15"/>
      <c r="AA27" s="16"/>
      <c r="AB27" s="14"/>
      <c r="AC27" s="15"/>
      <c r="AD27" s="15"/>
      <c r="AE27" s="15"/>
      <c r="AF27" s="16"/>
      <c r="AG27" s="14"/>
      <c r="AH27" s="15"/>
      <c r="AI27" s="15"/>
      <c r="AJ27" s="15"/>
      <c r="AK27" s="16"/>
      <c r="AL27" s="14"/>
      <c r="AM27" s="15"/>
      <c r="AN27" s="15"/>
      <c r="AO27" s="15"/>
      <c r="AP27" s="16"/>
      <c r="AQ27" s="14"/>
      <c r="AR27" s="15"/>
      <c r="AS27" s="15"/>
      <c r="AT27" s="15"/>
      <c r="AU27" s="16"/>
      <c r="AV27" s="14"/>
      <c r="AW27" s="15"/>
      <c r="AX27" s="15"/>
      <c r="AY27" s="15"/>
      <c r="AZ27" s="16"/>
      <c r="BA27" s="14"/>
      <c r="BB27" s="15"/>
      <c r="BC27" s="15"/>
      <c r="BD27" s="15"/>
      <c r="BE27" s="16"/>
      <c r="BF27" s="14"/>
      <c r="BG27" s="15"/>
      <c r="BH27" s="15"/>
      <c r="BI27" s="15"/>
      <c r="BJ27" s="16"/>
      <c r="BK27" s="17"/>
      <c r="BO27" s="50"/>
    </row>
    <row r="28" spans="1:67" s="13" customFormat="1" x14ac:dyDescent="0.35">
      <c r="A28" s="54"/>
      <c r="B28" s="65"/>
      <c r="C28" s="9"/>
      <c r="D28" s="10"/>
      <c r="E28" s="10"/>
      <c r="F28" s="10"/>
      <c r="G28" s="11"/>
      <c r="H28" s="9"/>
      <c r="I28" s="10"/>
      <c r="J28" s="10"/>
      <c r="K28" s="10"/>
      <c r="L28" s="11"/>
      <c r="M28" s="9"/>
      <c r="N28" s="10"/>
      <c r="O28" s="10"/>
      <c r="P28" s="10"/>
      <c r="Q28" s="11"/>
      <c r="R28" s="9"/>
      <c r="S28" s="10"/>
      <c r="T28" s="10"/>
      <c r="U28" s="10"/>
      <c r="V28" s="11"/>
      <c r="W28" s="9"/>
      <c r="X28" s="10"/>
      <c r="Y28" s="10"/>
      <c r="Z28" s="10"/>
      <c r="AA28" s="11"/>
      <c r="AB28" s="9"/>
      <c r="AC28" s="10"/>
      <c r="AD28" s="10"/>
      <c r="AE28" s="10"/>
      <c r="AF28" s="11"/>
      <c r="AG28" s="9"/>
      <c r="AH28" s="10"/>
      <c r="AI28" s="10"/>
      <c r="AJ28" s="10"/>
      <c r="AK28" s="11"/>
      <c r="AL28" s="9"/>
      <c r="AM28" s="10"/>
      <c r="AN28" s="10"/>
      <c r="AO28" s="10"/>
      <c r="AP28" s="11"/>
      <c r="AQ28" s="9"/>
      <c r="AR28" s="10"/>
      <c r="AS28" s="10"/>
      <c r="AT28" s="10"/>
      <c r="AU28" s="11"/>
      <c r="AV28" s="9"/>
      <c r="AW28" s="10"/>
      <c r="AX28" s="10"/>
      <c r="AY28" s="10"/>
      <c r="AZ28" s="11"/>
      <c r="BA28" s="9"/>
      <c r="BB28" s="10"/>
      <c r="BC28" s="10"/>
      <c r="BD28" s="10"/>
      <c r="BE28" s="11"/>
      <c r="BF28" s="9"/>
      <c r="BG28" s="10"/>
      <c r="BH28" s="10"/>
      <c r="BI28" s="10"/>
      <c r="BJ28" s="11"/>
      <c r="BK28" s="12">
        <f>SUM(C28:BJ28)</f>
        <v>0</v>
      </c>
      <c r="BO28" s="48"/>
    </row>
    <row r="29" spans="1:67" s="18" customFormat="1" x14ac:dyDescent="0.35">
      <c r="A29" s="54"/>
      <c r="B29" s="60" t="s">
        <v>18</v>
      </c>
      <c r="C29" s="14">
        <f t="shared" ref="C29:AH29" si="6">SUM(C28:C28)</f>
        <v>0</v>
      </c>
      <c r="D29" s="15">
        <f t="shared" si="6"/>
        <v>0</v>
      </c>
      <c r="E29" s="15">
        <f t="shared" si="6"/>
        <v>0</v>
      </c>
      <c r="F29" s="15">
        <f t="shared" si="6"/>
        <v>0</v>
      </c>
      <c r="G29" s="16">
        <f t="shared" si="6"/>
        <v>0</v>
      </c>
      <c r="H29" s="14">
        <f t="shared" si="6"/>
        <v>0</v>
      </c>
      <c r="I29" s="15">
        <f t="shared" si="6"/>
        <v>0</v>
      </c>
      <c r="J29" s="15">
        <f t="shared" si="6"/>
        <v>0</v>
      </c>
      <c r="K29" s="15">
        <f t="shared" si="6"/>
        <v>0</v>
      </c>
      <c r="L29" s="16">
        <f t="shared" si="6"/>
        <v>0</v>
      </c>
      <c r="M29" s="14">
        <f t="shared" si="6"/>
        <v>0</v>
      </c>
      <c r="N29" s="15">
        <f t="shared" si="6"/>
        <v>0</v>
      </c>
      <c r="O29" s="15">
        <f t="shared" si="6"/>
        <v>0</v>
      </c>
      <c r="P29" s="15">
        <f t="shared" si="6"/>
        <v>0</v>
      </c>
      <c r="Q29" s="16">
        <f t="shared" si="6"/>
        <v>0</v>
      </c>
      <c r="R29" s="14">
        <f t="shared" si="6"/>
        <v>0</v>
      </c>
      <c r="S29" s="15">
        <f t="shared" si="6"/>
        <v>0</v>
      </c>
      <c r="T29" s="15">
        <f t="shared" si="6"/>
        <v>0</v>
      </c>
      <c r="U29" s="15">
        <f t="shared" si="6"/>
        <v>0</v>
      </c>
      <c r="V29" s="16">
        <f t="shared" si="6"/>
        <v>0</v>
      </c>
      <c r="W29" s="14">
        <f t="shared" si="6"/>
        <v>0</v>
      </c>
      <c r="X29" s="15">
        <f t="shared" si="6"/>
        <v>0</v>
      </c>
      <c r="Y29" s="15">
        <f t="shared" si="6"/>
        <v>0</v>
      </c>
      <c r="Z29" s="15">
        <f t="shared" si="6"/>
        <v>0</v>
      </c>
      <c r="AA29" s="16">
        <f t="shared" si="6"/>
        <v>0</v>
      </c>
      <c r="AB29" s="14">
        <f t="shared" si="6"/>
        <v>0</v>
      </c>
      <c r="AC29" s="15">
        <f t="shared" si="6"/>
        <v>0</v>
      </c>
      <c r="AD29" s="15">
        <f t="shared" si="6"/>
        <v>0</v>
      </c>
      <c r="AE29" s="15">
        <f t="shared" si="6"/>
        <v>0</v>
      </c>
      <c r="AF29" s="16">
        <f t="shared" si="6"/>
        <v>0</v>
      </c>
      <c r="AG29" s="14">
        <f t="shared" si="6"/>
        <v>0</v>
      </c>
      <c r="AH29" s="15">
        <f t="shared" si="6"/>
        <v>0</v>
      </c>
      <c r="AI29" s="15">
        <f t="shared" ref="AI29:BK29" si="7">SUM(AI28:AI28)</f>
        <v>0</v>
      </c>
      <c r="AJ29" s="15">
        <f t="shared" si="7"/>
        <v>0</v>
      </c>
      <c r="AK29" s="16">
        <f t="shared" si="7"/>
        <v>0</v>
      </c>
      <c r="AL29" s="14">
        <f t="shared" si="7"/>
        <v>0</v>
      </c>
      <c r="AM29" s="15">
        <f t="shared" si="7"/>
        <v>0</v>
      </c>
      <c r="AN29" s="15">
        <f t="shared" si="7"/>
        <v>0</v>
      </c>
      <c r="AO29" s="15">
        <f t="shared" si="7"/>
        <v>0</v>
      </c>
      <c r="AP29" s="16">
        <f t="shared" si="7"/>
        <v>0</v>
      </c>
      <c r="AQ29" s="14">
        <f t="shared" si="7"/>
        <v>0</v>
      </c>
      <c r="AR29" s="15">
        <f t="shared" si="7"/>
        <v>0</v>
      </c>
      <c r="AS29" s="15">
        <f t="shared" si="7"/>
        <v>0</v>
      </c>
      <c r="AT29" s="15">
        <f t="shared" si="7"/>
        <v>0</v>
      </c>
      <c r="AU29" s="16">
        <f t="shared" si="7"/>
        <v>0</v>
      </c>
      <c r="AV29" s="14">
        <f t="shared" si="7"/>
        <v>0</v>
      </c>
      <c r="AW29" s="15">
        <f t="shared" si="7"/>
        <v>0</v>
      </c>
      <c r="AX29" s="15">
        <f t="shared" si="7"/>
        <v>0</v>
      </c>
      <c r="AY29" s="15">
        <f t="shared" si="7"/>
        <v>0</v>
      </c>
      <c r="AZ29" s="16">
        <f t="shared" si="7"/>
        <v>0</v>
      </c>
      <c r="BA29" s="14">
        <f t="shared" si="7"/>
        <v>0</v>
      </c>
      <c r="BB29" s="15">
        <f t="shared" si="7"/>
        <v>0</v>
      </c>
      <c r="BC29" s="15">
        <f t="shared" si="7"/>
        <v>0</v>
      </c>
      <c r="BD29" s="15">
        <f t="shared" si="7"/>
        <v>0</v>
      </c>
      <c r="BE29" s="16">
        <f t="shared" si="7"/>
        <v>0</v>
      </c>
      <c r="BF29" s="14">
        <f t="shared" si="7"/>
        <v>0</v>
      </c>
      <c r="BG29" s="15">
        <f t="shared" si="7"/>
        <v>0</v>
      </c>
      <c r="BH29" s="15">
        <f t="shared" si="7"/>
        <v>0</v>
      </c>
      <c r="BI29" s="15">
        <f t="shared" si="7"/>
        <v>0</v>
      </c>
      <c r="BJ29" s="16">
        <f t="shared" si="7"/>
        <v>0</v>
      </c>
      <c r="BK29" s="17">
        <f t="shared" si="7"/>
        <v>0</v>
      </c>
      <c r="BO29" s="50"/>
    </row>
    <row r="30" spans="1:67" s="18" customFormat="1" x14ac:dyDescent="0.35">
      <c r="A30" s="54"/>
      <c r="B30" s="60" t="s">
        <v>19</v>
      </c>
      <c r="C30" s="14">
        <f t="shared" ref="C30:AH30" si="8">C29+C26+C23+C19+C15+C11</f>
        <v>0</v>
      </c>
      <c r="D30" s="15">
        <f t="shared" si="8"/>
        <v>2.6647947269029997</v>
      </c>
      <c r="E30" s="15">
        <f t="shared" si="8"/>
        <v>0</v>
      </c>
      <c r="F30" s="15">
        <f t="shared" si="8"/>
        <v>0</v>
      </c>
      <c r="G30" s="16">
        <f t="shared" si="8"/>
        <v>0</v>
      </c>
      <c r="H30" s="14">
        <f t="shared" si="8"/>
        <v>0.33719284999999999</v>
      </c>
      <c r="I30" s="15">
        <f t="shared" si="8"/>
        <v>10.72551653</v>
      </c>
      <c r="J30" s="15">
        <f t="shared" si="8"/>
        <v>0</v>
      </c>
      <c r="K30" s="15">
        <f t="shared" si="8"/>
        <v>0</v>
      </c>
      <c r="L30" s="16">
        <f t="shared" si="8"/>
        <v>0.79103210999999996</v>
      </c>
      <c r="M30" s="14">
        <f t="shared" si="8"/>
        <v>0</v>
      </c>
      <c r="N30" s="15">
        <f t="shared" si="8"/>
        <v>0</v>
      </c>
      <c r="O30" s="15">
        <f t="shared" si="8"/>
        <v>0</v>
      </c>
      <c r="P30" s="15">
        <f t="shared" si="8"/>
        <v>0</v>
      </c>
      <c r="Q30" s="16">
        <f t="shared" si="8"/>
        <v>0</v>
      </c>
      <c r="R30" s="14">
        <f t="shared" si="8"/>
        <v>0.27297619000000001</v>
      </c>
      <c r="S30" s="15">
        <f t="shared" si="8"/>
        <v>0</v>
      </c>
      <c r="T30" s="15">
        <f t="shared" si="8"/>
        <v>0</v>
      </c>
      <c r="U30" s="15">
        <f t="shared" si="8"/>
        <v>0</v>
      </c>
      <c r="V30" s="16">
        <f t="shared" si="8"/>
        <v>9.7740599999999993E-3</v>
      </c>
      <c r="W30" s="14">
        <f t="shared" si="8"/>
        <v>9.5999999999999991E-7</v>
      </c>
      <c r="X30" s="15">
        <f t="shared" si="8"/>
        <v>0</v>
      </c>
      <c r="Y30" s="15">
        <f t="shared" si="8"/>
        <v>0</v>
      </c>
      <c r="Z30" s="15">
        <f t="shared" si="8"/>
        <v>0</v>
      </c>
      <c r="AA30" s="16">
        <f t="shared" si="8"/>
        <v>0</v>
      </c>
      <c r="AB30" s="14">
        <f t="shared" si="8"/>
        <v>4.7742550000000002E-2</v>
      </c>
      <c r="AC30" s="15">
        <f t="shared" si="8"/>
        <v>9.9674079999999998E-2</v>
      </c>
      <c r="AD30" s="15">
        <f t="shared" si="8"/>
        <v>0</v>
      </c>
      <c r="AE30" s="15">
        <f t="shared" si="8"/>
        <v>0</v>
      </c>
      <c r="AF30" s="16">
        <f t="shared" si="8"/>
        <v>0.97968879367079986</v>
      </c>
      <c r="AG30" s="14">
        <f t="shared" si="8"/>
        <v>0</v>
      </c>
      <c r="AH30" s="15">
        <f t="shared" si="8"/>
        <v>0</v>
      </c>
      <c r="AI30" s="15">
        <f t="shared" ref="AI30:BK30" si="9">AI29+AI26+AI23+AI19+AI15+AI11</f>
        <v>0</v>
      </c>
      <c r="AJ30" s="15">
        <f t="shared" si="9"/>
        <v>0</v>
      </c>
      <c r="AK30" s="16">
        <f t="shared" si="9"/>
        <v>0</v>
      </c>
      <c r="AL30" s="14">
        <f t="shared" si="9"/>
        <v>2.5763439999999999E-2</v>
      </c>
      <c r="AM30" s="15">
        <f t="shared" si="9"/>
        <v>1.4500000000000001E-6</v>
      </c>
      <c r="AN30" s="15">
        <f t="shared" si="9"/>
        <v>0</v>
      </c>
      <c r="AO30" s="15">
        <f t="shared" si="9"/>
        <v>0</v>
      </c>
      <c r="AP30" s="16">
        <f t="shared" si="9"/>
        <v>5.9812900000000002E-2</v>
      </c>
      <c r="AQ30" s="14">
        <f t="shared" si="9"/>
        <v>0</v>
      </c>
      <c r="AR30" s="15">
        <f t="shared" si="9"/>
        <v>0</v>
      </c>
      <c r="AS30" s="15">
        <f t="shared" si="9"/>
        <v>0</v>
      </c>
      <c r="AT30" s="15">
        <f t="shared" si="9"/>
        <v>0</v>
      </c>
      <c r="AU30" s="16">
        <f t="shared" si="9"/>
        <v>0</v>
      </c>
      <c r="AV30" s="14">
        <f t="shared" si="9"/>
        <v>2.99287378</v>
      </c>
      <c r="AW30" s="15">
        <f t="shared" si="9"/>
        <v>2.9183282491886295</v>
      </c>
      <c r="AX30" s="15">
        <f t="shared" si="9"/>
        <v>0</v>
      </c>
      <c r="AY30" s="15">
        <f t="shared" si="9"/>
        <v>0</v>
      </c>
      <c r="AZ30" s="16">
        <f t="shared" si="9"/>
        <v>10.566687249999999</v>
      </c>
      <c r="BA30" s="14">
        <f t="shared" si="9"/>
        <v>0</v>
      </c>
      <c r="BB30" s="15">
        <f t="shared" si="9"/>
        <v>0</v>
      </c>
      <c r="BC30" s="15">
        <f t="shared" si="9"/>
        <v>0</v>
      </c>
      <c r="BD30" s="15">
        <f t="shared" si="9"/>
        <v>0</v>
      </c>
      <c r="BE30" s="16">
        <f t="shared" si="9"/>
        <v>0</v>
      </c>
      <c r="BF30" s="14">
        <f t="shared" si="9"/>
        <v>1.4445442399999999</v>
      </c>
      <c r="BG30" s="15">
        <f t="shared" si="9"/>
        <v>0.34419831000000001</v>
      </c>
      <c r="BH30" s="15">
        <f t="shared" si="9"/>
        <v>0</v>
      </c>
      <c r="BI30" s="15">
        <f t="shared" si="9"/>
        <v>0</v>
      </c>
      <c r="BJ30" s="16">
        <f t="shared" si="9"/>
        <v>3.03393829</v>
      </c>
      <c r="BK30" s="16">
        <f t="shared" si="9"/>
        <v>37.31454075976243</v>
      </c>
      <c r="BO30" s="50"/>
    </row>
    <row r="31" spans="1:67" ht="15" customHeight="1" x14ac:dyDescent="0.35"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3"/>
    </row>
    <row r="32" spans="1:67" s="13" customFormat="1" ht="15" customHeight="1" x14ac:dyDescent="0.35">
      <c r="A32" s="54" t="s">
        <v>20</v>
      </c>
      <c r="B32" s="66" t="s">
        <v>21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1"/>
      <c r="BK32" s="58"/>
      <c r="BO32" s="48"/>
    </row>
    <row r="33" spans="1:67" s="13" customFormat="1" x14ac:dyDescent="0.35">
      <c r="A33" s="54" t="s">
        <v>7</v>
      </c>
      <c r="B33" s="67" t="s">
        <v>48</v>
      </c>
      <c r="C33" s="9"/>
      <c r="D33" s="10"/>
      <c r="E33" s="10"/>
      <c r="F33" s="10"/>
      <c r="G33" s="11"/>
      <c r="H33" s="9"/>
      <c r="I33" s="10"/>
      <c r="J33" s="10"/>
      <c r="K33" s="10"/>
      <c r="L33" s="11"/>
      <c r="M33" s="9"/>
      <c r="N33" s="10"/>
      <c r="O33" s="10"/>
      <c r="P33" s="10"/>
      <c r="Q33" s="11"/>
      <c r="R33" s="9"/>
      <c r="S33" s="10"/>
      <c r="T33" s="10"/>
      <c r="U33" s="10"/>
      <c r="V33" s="11"/>
      <c r="W33" s="9"/>
      <c r="X33" s="10"/>
      <c r="Y33" s="10"/>
      <c r="Z33" s="10"/>
      <c r="AA33" s="11"/>
      <c r="AB33" s="9"/>
      <c r="AC33" s="10"/>
      <c r="AD33" s="10"/>
      <c r="AE33" s="10"/>
      <c r="AF33" s="11"/>
      <c r="AG33" s="9"/>
      <c r="AH33" s="10"/>
      <c r="AI33" s="10"/>
      <c r="AJ33" s="10"/>
      <c r="AK33" s="11"/>
      <c r="AL33" s="9"/>
      <c r="AM33" s="10"/>
      <c r="AN33" s="10"/>
      <c r="AO33" s="10"/>
      <c r="AP33" s="11"/>
      <c r="AQ33" s="9"/>
      <c r="AR33" s="10"/>
      <c r="AS33" s="10"/>
      <c r="AT33" s="10"/>
      <c r="AU33" s="11"/>
      <c r="AV33" s="9"/>
      <c r="AW33" s="10"/>
      <c r="AX33" s="10"/>
      <c r="AY33" s="10"/>
      <c r="AZ33" s="11"/>
      <c r="BA33" s="9"/>
      <c r="BB33" s="10"/>
      <c r="BC33" s="10"/>
      <c r="BD33" s="10"/>
      <c r="BE33" s="11"/>
      <c r="BF33" s="9"/>
      <c r="BG33" s="10"/>
      <c r="BH33" s="10"/>
      <c r="BI33" s="10"/>
      <c r="BJ33" s="11"/>
      <c r="BK33" s="12"/>
      <c r="BO33" s="48"/>
    </row>
    <row r="34" spans="1:67" s="13" customFormat="1" x14ac:dyDescent="0.35">
      <c r="A34" s="54"/>
      <c r="B34" s="59" t="s">
        <v>99</v>
      </c>
      <c r="C34" s="9">
        <v>0</v>
      </c>
      <c r="D34" s="10">
        <v>0.22839914174190001</v>
      </c>
      <c r="E34" s="10">
        <v>0</v>
      </c>
      <c r="F34" s="10">
        <v>0</v>
      </c>
      <c r="G34" s="11">
        <v>0</v>
      </c>
      <c r="H34" s="9">
        <v>11.358610990000001</v>
      </c>
      <c r="I34" s="10">
        <v>0.11858372</v>
      </c>
      <c r="J34" s="10">
        <v>0</v>
      </c>
      <c r="K34" s="10">
        <v>0</v>
      </c>
      <c r="L34" s="11">
        <v>0.43521401999999998</v>
      </c>
      <c r="M34" s="9">
        <v>0</v>
      </c>
      <c r="N34" s="10">
        <v>0</v>
      </c>
      <c r="O34" s="10">
        <v>0</v>
      </c>
      <c r="P34" s="10">
        <v>0</v>
      </c>
      <c r="Q34" s="11">
        <v>0</v>
      </c>
      <c r="R34" s="9">
        <v>8.99271289</v>
      </c>
      <c r="S34" s="10">
        <v>3.4951599999999999E-2</v>
      </c>
      <c r="T34" s="10">
        <v>0</v>
      </c>
      <c r="U34" s="10">
        <v>0</v>
      </c>
      <c r="V34" s="11">
        <v>8.8872110000000004E-2</v>
      </c>
      <c r="W34" s="9">
        <v>0</v>
      </c>
      <c r="X34" s="10">
        <v>0</v>
      </c>
      <c r="Y34" s="10">
        <v>0</v>
      </c>
      <c r="Z34" s="10">
        <v>0</v>
      </c>
      <c r="AA34" s="11">
        <v>0</v>
      </c>
      <c r="AB34" s="9">
        <v>1.5900580099999999</v>
      </c>
      <c r="AC34" s="10">
        <v>2.478909E-2</v>
      </c>
      <c r="AD34" s="10">
        <v>0</v>
      </c>
      <c r="AE34" s="10">
        <v>0</v>
      </c>
      <c r="AF34" s="11">
        <v>1.5011597565305996</v>
      </c>
      <c r="AG34" s="9">
        <v>0</v>
      </c>
      <c r="AH34" s="10">
        <v>0</v>
      </c>
      <c r="AI34" s="10">
        <v>0</v>
      </c>
      <c r="AJ34" s="10">
        <v>0</v>
      </c>
      <c r="AK34" s="11">
        <v>0</v>
      </c>
      <c r="AL34" s="9">
        <v>0.49634498999999999</v>
      </c>
      <c r="AM34" s="10">
        <v>1.5047410000000001E-2</v>
      </c>
      <c r="AN34" s="10">
        <v>0</v>
      </c>
      <c r="AO34" s="10">
        <v>0</v>
      </c>
      <c r="AP34" s="11">
        <v>2.7518009999999999E-2</v>
      </c>
      <c r="AQ34" s="9">
        <v>0</v>
      </c>
      <c r="AR34" s="10">
        <v>0</v>
      </c>
      <c r="AS34" s="10">
        <v>0</v>
      </c>
      <c r="AT34" s="10">
        <v>0</v>
      </c>
      <c r="AU34" s="11">
        <v>0</v>
      </c>
      <c r="AV34" s="9">
        <v>43.362156599999999</v>
      </c>
      <c r="AW34" s="10">
        <v>3.006194006908224</v>
      </c>
      <c r="AX34" s="10">
        <v>0</v>
      </c>
      <c r="AY34" s="10">
        <v>0</v>
      </c>
      <c r="AZ34" s="11">
        <v>18.368421789999999</v>
      </c>
      <c r="BA34" s="9">
        <v>0</v>
      </c>
      <c r="BB34" s="10">
        <v>0</v>
      </c>
      <c r="BC34" s="10">
        <v>0</v>
      </c>
      <c r="BD34" s="10">
        <v>0</v>
      </c>
      <c r="BE34" s="11">
        <v>0</v>
      </c>
      <c r="BF34" s="9">
        <v>26.33561074</v>
      </c>
      <c r="BG34" s="10">
        <v>1.01662724</v>
      </c>
      <c r="BH34" s="10">
        <v>0</v>
      </c>
      <c r="BI34" s="10">
        <v>0</v>
      </c>
      <c r="BJ34" s="11">
        <v>2.8762016099999999</v>
      </c>
      <c r="BK34" s="12">
        <f>SUM(C34:BJ34)</f>
        <v>119.87747372518072</v>
      </c>
      <c r="BO34" s="48"/>
    </row>
    <row r="35" spans="1:67" s="18" customFormat="1" x14ac:dyDescent="0.35">
      <c r="A35" s="54"/>
      <c r="B35" s="60" t="s">
        <v>9</v>
      </c>
      <c r="C35" s="14">
        <f t="shared" ref="C35:AH35" si="10">SUM(C34:C34)</f>
        <v>0</v>
      </c>
      <c r="D35" s="15">
        <f t="shared" si="10"/>
        <v>0.22839914174190001</v>
      </c>
      <c r="E35" s="15">
        <f t="shared" si="10"/>
        <v>0</v>
      </c>
      <c r="F35" s="15">
        <f t="shared" si="10"/>
        <v>0</v>
      </c>
      <c r="G35" s="16">
        <f t="shared" si="10"/>
        <v>0</v>
      </c>
      <c r="H35" s="14">
        <f t="shared" si="10"/>
        <v>11.358610990000001</v>
      </c>
      <c r="I35" s="15">
        <f t="shared" si="10"/>
        <v>0.11858372</v>
      </c>
      <c r="J35" s="15">
        <f t="shared" si="10"/>
        <v>0</v>
      </c>
      <c r="K35" s="15">
        <f t="shared" si="10"/>
        <v>0</v>
      </c>
      <c r="L35" s="16">
        <f t="shared" si="10"/>
        <v>0.43521401999999998</v>
      </c>
      <c r="M35" s="14">
        <f t="shared" si="10"/>
        <v>0</v>
      </c>
      <c r="N35" s="15">
        <f t="shared" si="10"/>
        <v>0</v>
      </c>
      <c r="O35" s="15">
        <f t="shared" si="10"/>
        <v>0</v>
      </c>
      <c r="P35" s="15">
        <f t="shared" si="10"/>
        <v>0</v>
      </c>
      <c r="Q35" s="16">
        <f t="shared" si="10"/>
        <v>0</v>
      </c>
      <c r="R35" s="14">
        <f t="shared" si="10"/>
        <v>8.99271289</v>
      </c>
      <c r="S35" s="15">
        <f t="shared" si="10"/>
        <v>3.4951599999999999E-2</v>
      </c>
      <c r="T35" s="15">
        <f t="shared" si="10"/>
        <v>0</v>
      </c>
      <c r="U35" s="15">
        <f t="shared" si="10"/>
        <v>0</v>
      </c>
      <c r="V35" s="16">
        <f t="shared" si="10"/>
        <v>8.8872110000000004E-2</v>
      </c>
      <c r="W35" s="14">
        <f t="shared" si="10"/>
        <v>0</v>
      </c>
      <c r="X35" s="15">
        <f t="shared" si="10"/>
        <v>0</v>
      </c>
      <c r="Y35" s="15">
        <f t="shared" si="10"/>
        <v>0</v>
      </c>
      <c r="Z35" s="15">
        <f t="shared" si="10"/>
        <v>0</v>
      </c>
      <c r="AA35" s="16">
        <f t="shared" si="10"/>
        <v>0</v>
      </c>
      <c r="AB35" s="14">
        <f t="shared" si="10"/>
        <v>1.5900580099999999</v>
      </c>
      <c r="AC35" s="15">
        <f t="shared" si="10"/>
        <v>2.478909E-2</v>
      </c>
      <c r="AD35" s="15">
        <f t="shared" si="10"/>
        <v>0</v>
      </c>
      <c r="AE35" s="15">
        <f t="shared" si="10"/>
        <v>0</v>
      </c>
      <c r="AF35" s="16">
        <f t="shared" si="10"/>
        <v>1.5011597565305996</v>
      </c>
      <c r="AG35" s="14">
        <f t="shared" si="10"/>
        <v>0</v>
      </c>
      <c r="AH35" s="15">
        <f t="shared" si="10"/>
        <v>0</v>
      </c>
      <c r="AI35" s="15">
        <f t="shared" ref="AI35:BK35" si="11">SUM(AI34:AI34)</f>
        <v>0</v>
      </c>
      <c r="AJ35" s="15">
        <f t="shared" si="11"/>
        <v>0</v>
      </c>
      <c r="AK35" s="16">
        <f t="shared" si="11"/>
        <v>0</v>
      </c>
      <c r="AL35" s="14">
        <f t="shared" si="11"/>
        <v>0.49634498999999999</v>
      </c>
      <c r="AM35" s="15">
        <f t="shared" si="11"/>
        <v>1.5047410000000001E-2</v>
      </c>
      <c r="AN35" s="15">
        <f t="shared" si="11"/>
        <v>0</v>
      </c>
      <c r="AO35" s="15">
        <f t="shared" si="11"/>
        <v>0</v>
      </c>
      <c r="AP35" s="16">
        <f t="shared" si="11"/>
        <v>2.7518009999999999E-2</v>
      </c>
      <c r="AQ35" s="14">
        <f t="shared" si="11"/>
        <v>0</v>
      </c>
      <c r="AR35" s="15">
        <f t="shared" si="11"/>
        <v>0</v>
      </c>
      <c r="AS35" s="15">
        <f t="shared" si="11"/>
        <v>0</v>
      </c>
      <c r="AT35" s="15">
        <f t="shared" si="11"/>
        <v>0</v>
      </c>
      <c r="AU35" s="16">
        <f t="shared" si="11"/>
        <v>0</v>
      </c>
      <c r="AV35" s="14">
        <f t="shared" si="11"/>
        <v>43.362156599999999</v>
      </c>
      <c r="AW35" s="15">
        <f t="shared" si="11"/>
        <v>3.006194006908224</v>
      </c>
      <c r="AX35" s="15">
        <f t="shared" si="11"/>
        <v>0</v>
      </c>
      <c r="AY35" s="15">
        <f t="shared" si="11"/>
        <v>0</v>
      </c>
      <c r="AZ35" s="16">
        <f t="shared" si="11"/>
        <v>18.368421789999999</v>
      </c>
      <c r="BA35" s="14">
        <f t="shared" si="11"/>
        <v>0</v>
      </c>
      <c r="BB35" s="15">
        <f t="shared" si="11"/>
        <v>0</v>
      </c>
      <c r="BC35" s="15">
        <f t="shared" si="11"/>
        <v>0</v>
      </c>
      <c r="BD35" s="15">
        <f t="shared" si="11"/>
        <v>0</v>
      </c>
      <c r="BE35" s="16">
        <f t="shared" si="11"/>
        <v>0</v>
      </c>
      <c r="BF35" s="14">
        <f t="shared" si="11"/>
        <v>26.33561074</v>
      </c>
      <c r="BG35" s="15">
        <f t="shared" si="11"/>
        <v>1.01662724</v>
      </c>
      <c r="BH35" s="15">
        <f t="shared" si="11"/>
        <v>0</v>
      </c>
      <c r="BI35" s="15">
        <f t="shared" si="11"/>
        <v>0</v>
      </c>
      <c r="BJ35" s="16">
        <f t="shared" si="11"/>
        <v>2.8762016099999999</v>
      </c>
      <c r="BK35" s="17">
        <f t="shared" si="11"/>
        <v>119.87747372518072</v>
      </c>
      <c r="BO35" s="50"/>
    </row>
    <row r="36" spans="1:67" ht="15" customHeight="1" x14ac:dyDescent="0.35">
      <c r="B36" s="6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3"/>
    </row>
    <row r="37" spans="1:67" s="13" customFormat="1" x14ac:dyDescent="0.35">
      <c r="A37" s="54" t="s">
        <v>10</v>
      </c>
      <c r="B37" s="57" t="s">
        <v>22</v>
      </c>
      <c r="C37" s="9"/>
      <c r="D37" s="10"/>
      <c r="E37" s="10"/>
      <c r="F37" s="10"/>
      <c r="G37" s="11"/>
      <c r="H37" s="9"/>
      <c r="I37" s="10"/>
      <c r="J37" s="10"/>
      <c r="K37" s="10"/>
      <c r="L37" s="11"/>
      <c r="M37" s="9"/>
      <c r="N37" s="10"/>
      <c r="O37" s="10"/>
      <c r="P37" s="10"/>
      <c r="Q37" s="11"/>
      <c r="R37" s="9"/>
      <c r="S37" s="10"/>
      <c r="T37" s="10"/>
      <c r="U37" s="10"/>
      <c r="V37" s="11"/>
      <c r="W37" s="9"/>
      <c r="X37" s="10"/>
      <c r="Y37" s="10"/>
      <c r="Z37" s="10"/>
      <c r="AA37" s="11"/>
      <c r="AB37" s="9"/>
      <c r="AC37" s="10"/>
      <c r="AD37" s="10"/>
      <c r="AE37" s="10"/>
      <c r="AF37" s="11"/>
      <c r="AG37" s="9"/>
      <c r="AH37" s="10"/>
      <c r="AI37" s="10"/>
      <c r="AJ37" s="10"/>
      <c r="AK37" s="11"/>
      <c r="AL37" s="9"/>
      <c r="AM37" s="10"/>
      <c r="AN37" s="10"/>
      <c r="AO37" s="10"/>
      <c r="AP37" s="11"/>
      <c r="AQ37" s="9"/>
      <c r="AR37" s="10"/>
      <c r="AS37" s="10"/>
      <c r="AT37" s="10"/>
      <c r="AU37" s="11"/>
      <c r="AV37" s="9"/>
      <c r="AW37" s="10"/>
      <c r="AX37" s="10"/>
      <c r="AY37" s="10"/>
      <c r="AZ37" s="11"/>
      <c r="BA37" s="9"/>
      <c r="BB37" s="10"/>
      <c r="BC37" s="10"/>
      <c r="BD37" s="10"/>
      <c r="BE37" s="11"/>
      <c r="BF37" s="9"/>
      <c r="BG37" s="10"/>
      <c r="BH37" s="10"/>
      <c r="BI37" s="10"/>
      <c r="BJ37" s="11"/>
      <c r="BK37" s="12"/>
      <c r="BO37" s="48"/>
    </row>
    <row r="38" spans="1:67" s="13" customFormat="1" x14ac:dyDescent="0.35">
      <c r="A38" s="54"/>
      <c r="B38" s="59" t="s">
        <v>100</v>
      </c>
      <c r="C38" s="46">
        <v>0</v>
      </c>
      <c r="D38" s="10">
        <v>1.1990536368384006</v>
      </c>
      <c r="E38" s="10">
        <v>0</v>
      </c>
      <c r="F38" s="10">
        <v>0</v>
      </c>
      <c r="G38" s="47">
        <v>2.4026476099999998</v>
      </c>
      <c r="H38" s="46">
        <v>27.517111700000001</v>
      </c>
      <c r="I38" s="10">
        <v>5.7708802099999996</v>
      </c>
      <c r="J38" s="10">
        <v>0</v>
      </c>
      <c r="K38" s="10">
        <v>0</v>
      </c>
      <c r="L38" s="47">
        <v>26.886354619999999</v>
      </c>
      <c r="M38" s="46">
        <v>0</v>
      </c>
      <c r="N38" s="10">
        <v>0</v>
      </c>
      <c r="O38" s="10">
        <v>0</v>
      </c>
      <c r="P38" s="10">
        <v>0</v>
      </c>
      <c r="Q38" s="47">
        <v>0</v>
      </c>
      <c r="R38" s="46">
        <v>15.33033008</v>
      </c>
      <c r="S38" s="10">
        <v>0.10649297000000001</v>
      </c>
      <c r="T38" s="10">
        <v>0</v>
      </c>
      <c r="U38" s="10">
        <v>0</v>
      </c>
      <c r="V38" s="47">
        <v>3.42734585</v>
      </c>
      <c r="W38" s="46">
        <v>4.9905799999999997E-3</v>
      </c>
      <c r="X38" s="10">
        <v>0</v>
      </c>
      <c r="Y38" s="10">
        <v>0</v>
      </c>
      <c r="Z38" s="10">
        <v>0</v>
      </c>
      <c r="AA38" s="47">
        <v>0</v>
      </c>
      <c r="AB38" s="46">
        <v>5.8076209099999998</v>
      </c>
      <c r="AC38" s="10">
        <v>0.22916405000000001</v>
      </c>
      <c r="AD38" s="10">
        <v>0</v>
      </c>
      <c r="AE38" s="10">
        <v>0</v>
      </c>
      <c r="AF38" s="47">
        <v>7.0896449452869588</v>
      </c>
      <c r="AG38" s="46">
        <v>0</v>
      </c>
      <c r="AH38" s="10">
        <v>0</v>
      </c>
      <c r="AI38" s="10">
        <v>0</v>
      </c>
      <c r="AJ38" s="10">
        <v>0</v>
      </c>
      <c r="AK38" s="47">
        <v>0</v>
      </c>
      <c r="AL38" s="46">
        <v>1.7224728899999999</v>
      </c>
      <c r="AM38" s="10">
        <v>2.9885849999999999E-2</v>
      </c>
      <c r="AN38" s="10">
        <v>0</v>
      </c>
      <c r="AO38" s="10">
        <v>0</v>
      </c>
      <c r="AP38" s="47">
        <v>0.61833146999999999</v>
      </c>
      <c r="AQ38" s="46">
        <v>0</v>
      </c>
      <c r="AR38" s="10">
        <v>0</v>
      </c>
      <c r="AS38" s="10">
        <v>0</v>
      </c>
      <c r="AT38" s="10">
        <v>0</v>
      </c>
      <c r="AU38" s="47">
        <v>0</v>
      </c>
      <c r="AV38" s="46">
        <v>137.60136308</v>
      </c>
      <c r="AW38" s="10">
        <v>33.958897673330931</v>
      </c>
      <c r="AX38" s="10">
        <v>0</v>
      </c>
      <c r="AY38" s="10">
        <v>0</v>
      </c>
      <c r="AZ38" s="47">
        <v>277.05580841</v>
      </c>
      <c r="BA38" s="46">
        <v>0</v>
      </c>
      <c r="BB38" s="10">
        <v>0</v>
      </c>
      <c r="BC38" s="10">
        <v>0</v>
      </c>
      <c r="BD38" s="10">
        <v>0</v>
      </c>
      <c r="BE38" s="47">
        <v>0</v>
      </c>
      <c r="BF38" s="46">
        <v>82.159404879999997</v>
      </c>
      <c r="BG38" s="10">
        <v>6.1497559900000001</v>
      </c>
      <c r="BH38" s="10">
        <v>0</v>
      </c>
      <c r="BI38" s="10">
        <v>0</v>
      </c>
      <c r="BJ38" s="47">
        <v>78.520397590000002</v>
      </c>
      <c r="BK38" s="12">
        <f t="shared" ref="BK38:BK46" si="12">SUM(C38:BJ38)</f>
        <v>713.58795499545636</v>
      </c>
      <c r="BO38" s="48"/>
    </row>
    <row r="39" spans="1:67" s="13" customFormat="1" x14ac:dyDescent="0.35">
      <c r="A39" s="54"/>
      <c r="B39" s="59" t="s">
        <v>104</v>
      </c>
      <c r="C39" s="46">
        <v>0</v>
      </c>
      <c r="D39" s="10">
        <v>7.5867336386999995E-2</v>
      </c>
      <c r="E39" s="10">
        <v>0</v>
      </c>
      <c r="F39" s="10">
        <v>0</v>
      </c>
      <c r="G39" s="47">
        <v>0</v>
      </c>
      <c r="H39" s="46">
        <v>1.6911814199999999</v>
      </c>
      <c r="I39" s="10">
        <v>3.0573865800000002</v>
      </c>
      <c r="J39" s="10">
        <v>0</v>
      </c>
      <c r="K39" s="10">
        <v>0</v>
      </c>
      <c r="L39" s="47">
        <v>2.2045162</v>
      </c>
      <c r="M39" s="46">
        <v>0</v>
      </c>
      <c r="N39" s="10">
        <v>0</v>
      </c>
      <c r="O39" s="10">
        <v>0</v>
      </c>
      <c r="P39" s="10">
        <v>0</v>
      </c>
      <c r="Q39" s="47">
        <v>0</v>
      </c>
      <c r="R39" s="46">
        <v>9.4260609999999995E-2</v>
      </c>
      <c r="S39" s="10">
        <v>0</v>
      </c>
      <c r="T39" s="10">
        <v>0</v>
      </c>
      <c r="U39" s="10">
        <v>0</v>
      </c>
      <c r="V39" s="47">
        <v>0</v>
      </c>
      <c r="W39" s="46">
        <v>0</v>
      </c>
      <c r="X39" s="10">
        <v>0</v>
      </c>
      <c r="Y39" s="10">
        <v>0</v>
      </c>
      <c r="Z39" s="10">
        <v>0</v>
      </c>
      <c r="AA39" s="47">
        <v>0</v>
      </c>
      <c r="AB39" s="46">
        <v>5.2135000000000003E-3</v>
      </c>
      <c r="AC39" s="10">
        <v>0</v>
      </c>
      <c r="AD39" s="10">
        <v>0</v>
      </c>
      <c r="AE39" s="10">
        <v>0</v>
      </c>
      <c r="AF39" s="47">
        <v>0.13462951857999994</v>
      </c>
      <c r="AG39" s="46">
        <v>0</v>
      </c>
      <c r="AH39" s="10">
        <v>0</v>
      </c>
      <c r="AI39" s="10">
        <v>0</v>
      </c>
      <c r="AJ39" s="10">
        <v>0</v>
      </c>
      <c r="AK39" s="47">
        <v>0</v>
      </c>
      <c r="AL39" s="46">
        <v>1.0390600000000001E-3</v>
      </c>
      <c r="AM39" s="10">
        <v>0</v>
      </c>
      <c r="AN39" s="10">
        <v>0</v>
      </c>
      <c r="AO39" s="10">
        <v>0</v>
      </c>
      <c r="AP39" s="47">
        <v>0</v>
      </c>
      <c r="AQ39" s="46">
        <v>0</v>
      </c>
      <c r="AR39" s="10">
        <v>0</v>
      </c>
      <c r="AS39" s="10">
        <v>0</v>
      </c>
      <c r="AT39" s="10">
        <v>0</v>
      </c>
      <c r="AU39" s="47">
        <v>0</v>
      </c>
      <c r="AV39" s="46">
        <v>1.19587876</v>
      </c>
      <c r="AW39" s="10">
        <v>0.55746298490629698</v>
      </c>
      <c r="AX39" s="10">
        <v>0</v>
      </c>
      <c r="AY39" s="10">
        <v>0</v>
      </c>
      <c r="AZ39" s="47">
        <v>6.9593590399999998</v>
      </c>
      <c r="BA39" s="46">
        <v>0</v>
      </c>
      <c r="BB39" s="10">
        <v>0</v>
      </c>
      <c r="BC39" s="10">
        <v>0</v>
      </c>
      <c r="BD39" s="10">
        <v>0</v>
      </c>
      <c r="BE39" s="47">
        <v>0</v>
      </c>
      <c r="BF39" s="46">
        <v>0.49376956999999999</v>
      </c>
      <c r="BG39" s="10">
        <v>1.372805E-2</v>
      </c>
      <c r="BH39" s="10">
        <v>0</v>
      </c>
      <c r="BI39" s="10">
        <v>0</v>
      </c>
      <c r="BJ39" s="47">
        <v>2.3171917400000002</v>
      </c>
      <c r="BK39" s="12">
        <f t="shared" si="12"/>
        <v>18.8014843698733</v>
      </c>
      <c r="BO39" s="48"/>
    </row>
    <row r="40" spans="1:67" s="13" customFormat="1" x14ac:dyDescent="0.35">
      <c r="A40" s="54"/>
      <c r="B40" s="59" t="s">
        <v>96</v>
      </c>
      <c r="C40" s="43">
        <v>1.5708090000000001E-2</v>
      </c>
      <c r="D40" s="43">
        <v>0.9803296625158</v>
      </c>
      <c r="E40" s="43">
        <v>0</v>
      </c>
      <c r="F40" s="43">
        <v>0</v>
      </c>
      <c r="G40" s="43">
        <v>1.0792807099999999</v>
      </c>
      <c r="H40" s="43">
        <v>13.73446403</v>
      </c>
      <c r="I40" s="43">
        <v>0.2481304</v>
      </c>
      <c r="J40" s="43">
        <v>0</v>
      </c>
      <c r="K40" s="43">
        <v>0</v>
      </c>
      <c r="L40" s="43">
        <v>4.1259766300000003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9.2121087700000004</v>
      </c>
      <c r="S40" s="43">
        <v>5.2013500000000004E-3</v>
      </c>
      <c r="T40" s="43">
        <v>0</v>
      </c>
      <c r="U40" s="43">
        <v>0</v>
      </c>
      <c r="V40" s="43">
        <v>0.67353479000000005</v>
      </c>
      <c r="W40" s="43">
        <v>5.8943000000000005E-4</v>
      </c>
      <c r="X40" s="43">
        <v>0.23544198999999999</v>
      </c>
      <c r="Y40" s="43">
        <v>0</v>
      </c>
      <c r="Z40" s="43">
        <v>0</v>
      </c>
      <c r="AA40" s="43">
        <v>0</v>
      </c>
      <c r="AB40" s="43">
        <v>5.8078364799999997</v>
      </c>
      <c r="AC40" s="43">
        <v>0.37120371000000002</v>
      </c>
      <c r="AD40" s="43">
        <v>0</v>
      </c>
      <c r="AE40" s="43">
        <v>0</v>
      </c>
      <c r="AF40" s="43">
        <v>4.1830303723561322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2.9331058900000002</v>
      </c>
      <c r="AM40" s="43">
        <v>6.5445800000000004E-3</v>
      </c>
      <c r="AN40" s="43">
        <v>0</v>
      </c>
      <c r="AO40" s="43">
        <v>0</v>
      </c>
      <c r="AP40" s="43">
        <v>0.34842831000000002</v>
      </c>
      <c r="AQ40" s="43">
        <v>0</v>
      </c>
      <c r="AR40" s="43">
        <v>0</v>
      </c>
      <c r="AS40" s="43">
        <v>0</v>
      </c>
      <c r="AT40" s="43">
        <v>0</v>
      </c>
      <c r="AU40" s="43">
        <v>0</v>
      </c>
      <c r="AV40" s="43">
        <v>110.43502721</v>
      </c>
      <c r="AW40" s="43">
        <v>7.5222662913159519</v>
      </c>
      <c r="AX40" s="43">
        <v>0</v>
      </c>
      <c r="AY40" s="43">
        <v>0</v>
      </c>
      <c r="AZ40" s="43">
        <v>73.105248669999995</v>
      </c>
      <c r="BA40" s="43">
        <v>0</v>
      </c>
      <c r="BB40" s="43">
        <v>0</v>
      </c>
      <c r="BC40" s="43">
        <v>0</v>
      </c>
      <c r="BD40" s="43">
        <v>0</v>
      </c>
      <c r="BE40" s="43">
        <v>0</v>
      </c>
      <c r="BF40" s="43">
        <v>67.093774109999998</v>
      </c>
      <c r="BG40" s="44">
        <v>4.9746855200000004</v>
      </c>
      <c r="BH40" s="43">
        <v>0</v>
      </c>
      <c r="BI40" s="43">
        <v>0</v>
      </c>
      <c r="BJ40" s="43">
        <v>17.1827912</v>
      </c>
      <c r="BK40" s="12">
        <f t="shared" si="12"/>
        <v>324.27470819618793</v>
      </c>
      <c r="BO40" s="48"/>
    </row>
    <row r="41" spans="1:67" s="13" customFormat="1" x14ac:dyDescent="0.35">
      <c r="A41" s="54"/>
      <c r="B41" s="59" t="s">
        <v>108</v>
      </c>
      <c r="C41" s="43">
        <v>0</v>
      </c>
      <c r="D41" s="43">
        <v>0.30024304980630001</v>
      </c>
      <c r="E41" s="43">
        <v>0</v>
      </c>
      <c r="F41" s="43">
        <v>0</v>
      </c>
      <c r="G41" s="43">
        <v>0</v>
      </c>
      <c r="H41" s="43">
        <v>1.34648506</v>
      </c>
      <c r="I41" s="43">
        <v>2.8501240000000001E-2</v>
      </c>
      <c r="J41" s="43">
        <v>0</v>
      </c>
      <c r="K41" s="43">
        <v>0</v>
      </c>
      <c r="L41" s="43">
        <v>0.85547086000000006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1.33730197</v>
      </c>
      <c r="S41" s="43">
        <v>2.4056699999999999E-3</v>
      </c>
      <c r="T41" s="43">
        <v>0</v>
      </c>
      <c r="U41" s="43">
        <v>0</v>
      </c>
      <c r="V41" s="43">
        <v>9.537793E-2</v>
      </c>
      <c r="W41" s="43">
        <v>4.5826999999999999E-4</v>
      </c>
      <c r="X41" s="43">
        <v>0</v>
      </c>
      <c r="Y41" s="43">
        <v>0</v>
      </c>
      <c r="Z41" s="43">
        <v>0</v>
      </c>
      <c r="AA41" s="43">
        <v>0</v>
      </c>
      <c r="AB41" s="43">
        <v>0.71471700999999999</v>
      </c>
      <c r="AC41" s="43">
        <v>0.65165625999999999</v>
      </c>
      <c r="AD41" s="43">
        <v>0</v>
      </c>
      <c r="AE41" s="43">
        <v>0</v>
      </c>
      <c r="AF41" s="43">
        <v>4.7072525009837038</v>
      </c>
      <c r="AG41" s="43">
        <v>0</v>
      </c>
      <c r="AH41" s="43">
        <v>0</v>
      </c>
      <c r="AI41" s="43">
        <v>0</v>
      </c>
      <c r="AJ41" s="43">
        <v>0</v>
      </c>
      <c r="AK41" s="43">
        <v>0</v>
      </c>
      <c r="AL41" s="43">
        <v>0.37155087999999997</v>
      </c>
      <c r="AM41" s="43">
        <v>2.3829900000000002E-3</v>
      </c>
      <c r="AN41" s="43">
        <v>0</v>
      </c>
      <c r="AO41" s="43">
        <v>0</v>
      </c>
      <c r="AP41" s="43">
        <v>2.5957357299999999</v>
      </c>
      <c r="AQ41" s="43">
        <v>0</v>
      </c>
      <c r="AR41" s="43">
        <v>0</v>
      </c>
      <c r="AS41" s="43">
        <v>0</v>
      </c>
      <c r="AT41" s="43">
        <v>0</v>
      </c>
      <c r="AU41" s="43">
        <v>0</v>
      </c>
      <c r="AV41" s="43">
        <v>19.361051209999999</v>
      </c>
      <c r="AW41" s="43">
        <v>5.1920898369836941</v>
      </c>
      <c r="AX41" s="43">
        <v>0</v>
      </c>
      <c r="AY41" s="43">
        <v>0</v>
      </c>
      <c r="AZ41" s="43">
        <v>66.165644580000006</v>
      </c>
      <c r="BA41" s="43">
        <v>0</v>
      </c>
      <c r="BB41" s="43">
        <v>0</v>
      </c>
      <c r="BC41" s="43">
        <v>0</v>
      </c>
      <c r="BD41" s="43">
        <v>0</v>
      </c>
      <c r="BE41" s="43">
        <v>0</v>
      </c>
      <c r="BF41" s="43">
        <v>10.981607029999999</v>
      </c>
      <c r="BG41" s="44">
        <v>1.7754796900000001</v>
      </c>
      <c r="BH41" s="43">
        <v>0</v>
      </c>
      <c r="BI41" s="43">
        <v>0</v>
      </c>
      <c r="BJ41" s="43">
        <v>17.172085939999999</v>
      </c>
      <c r="BK41" s="12">
        <f t="shared" si="12"/>
        <v>133.6574977077737</v>
      </c>
      <c r="BO41" s="48"/>
    </row>
    <row r="42" spans="1:67" s="13" customFormat="1" x14ac:dyDescent="0.35">
      <c r="A42" s="54"/>
      <c r="B42" s="59" t="s">
        <v>106</v>
      </c>
      <c r="C42" s="43">
        <v>0</v>
      </c>
      <c r="D42" s="43">
        <v>0.37016697503219997</v>
      </c>
      <c r="E42" s="43">
        <v>0</v>
      </c>
      <c r="F42" s="43">
        <v>0</v>
      </c>
      <c r="G42" s="43">
        <v>0.10440607</v>
      </c>
      <c r="H42" s="43">
        <v>1.2121472900000001</v>
      </c>
      <c r="I42" s="43">
        <v>0.11898504</v>
      </c>
      <c r="J42" s="43">
        <v>0</v>
      </c>
      <c r="K42" s="43">
        <v>0</v>
      </c>
      <c r="L42" s="43">
        <v>0.3597976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0.76845209000000003</v>
      </c>
      <c r="S42" s="43">
        <v>0</v>
      </c>
      <c r="T42" s="43">
        <v>0</v>
      </c>
      <c r="U42" s="43">
        <v>0</v>
      </c>
      <c r="V42" s="43">
        <v>0.27763059000000001</v>
      </c>
      <c r="W42" s="43">
        <v>0</v>
      </c>
      <c r="X42" s="43">
        <v>0</v>
      </c>
      <c r="Y42" s="43">
        <v>0</v>
      </c>
      <c r="Z42" s="43">
        <v>0</v>
      </c>
      <c r="AA42" s="43">
        <v>0</v>
      </c>
      <c r="AB42" s="43">
        <v>1.0180718799999999</v>
      </c>
      <c r="AC42" s="43">
        <v>8.5648479999999999E-2</v>
      </c>
      <c r="AD42" s="43">
        <v>0</v>
      </c>
      <c r="AE42" s="43">
        <v>0</v>
      </c>
      <c r="AF42" s="43">
        <v>4.1384962681378967</v>
      </c>
      <c r="AG42" s="43"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0.56773054000000001</v>
      </c>
      <c r="AM42" s="43">
        <v>2.9621999999999999E-2</v>
      </c>
      <c r="AN42" s="43">
        <v>0</v>
      </c>
      <c r="AO42" s="43">
        <v>0</v>
      </c>
      <c r="AP42" s="43">
        <v>0.56158151999999995</v>
      </c>
      <c r="AQ42" s="43">
        <v>0</v>
      </c>
      <c r="AR42" s="43">
        <v>0</v>
      </c>
      <c r="AS42" s="43">
        <v>0</v>
      </c>
      <c r="AT42" s="43">
        <v>0</v>
      </c>
      <c r="AU42" s="43">
        <v>0</v>
      </c>
      <c r="AV42" s="43">
        <v>18.753085859999999</v>
      </c>
      <c r="AW42" s="43">
        <v>6.8063979383303019</v>
      </c>
      <c r="AX42" s="43">
        <v>0</v>
      </c>
      <c r="AY42" s="43">
        <v>0</v>
      </c>
      <c r="AZ42" s="43">
        <v>66.204925959999997</v>
      </c>
      <c r="BA42" s="43">
        <v>0</v>
      </c>
      <c r="BB42" s="43">
        <v>0</v>
      </c>
      <c r="BC42" s="43">
        <v>0</v>
      </c>
      <c r="BD42" s="43">
        <v>0</v>
      </c>
      <c r="BE42" s="43">
        <v>0</v>
      </c>
      <c r="BF42" s="43">
        <v>12.24117543</v>
      </c>
      <c r="BG42" s="44">
        <v>2.0087294299999998</v>
      </c>
      <c r="BH42" s="43">
        <v>0</v>
      </c>
      <c r="BI42" s="43">
        <v>0</v>
      </c>
      <c r="BJ42" s="43">
        <v>15.508125890000001</v>
      </c>
      <c r="BK42" s="12">
        <f t="shared" si="12"/>
        <v>131.13517685150038</v>
      </c>
      <c r="BO42" s="48"/>
    </row>
    <row r="43" spans="1:67" s="13" customFormat="1" x14ac:dyDescent="0.35">
      <c r="A43" s="54"/>
      <c r="B43" s="59" t="s">
        <v>105</v>
      </c>
      <c r="C43" s="43">
        <v>0</v>
      </c>
      <c r="D43" s="43">
        <v>0.57871350067720007</v>
      </c>
      <c r="E43" s="43">
        <v>0</v>
      </c>
      <c r="F43" s="43">
        <v>0</v>
      </c>
      <c r="G43" s="43">
        <v>0.13286626000000001</v>
      </c>
      <c r="H43" s="43">
        <v>6.7051067800000004</v>
      </c>
      <c r="I43" s="43">
        <v>1.3100727299999999</v>
      </c>
      <c r="J43" s="43">
        <v>0</v>
      </c>
      <c r="K43" s="43">
        <v>0</v>
      </c>
      <c r="L43" s="43">
        <v>8.5549960299999999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3.8226134300000001</v>
      </c>
      <c r="S43" s="43">
        <v>3.3461230000000002E-2</v>
      </c>
      <c r="T43" s="43">
        <v>0</v>
      </c>
      <c r="U43" s="43">
        <v>0</v>
      </c>
      <c r="V43" s="43">
        <v>1.1166973099999999</v>
      </c>
      <c r="W43" s="43">
        <v>6.6737000000000003E-4</v>
      </c>
      <c r="X43" s="43">
        <v>0</v>
      </c>
      <c r="Y43" s="43">
        <v>0</v>
      </c>
      <c r="Z43" s="43">
        <v>0</v>
      </c>
      <c r="AA43" s="43">
        <v>0</v>
      </c>
      <c r="AB43" s="43">
        <v>2.37406988</v>
      </c>
      <c r="AC43" s="43">
        <v>0.16677058</v>
      </c>
      <c r="AD43" s="43">
        <v>0</v>
      </c>
      <c r="AE43" s="43">
        <v>0</v>
      </c>
      <c r="AF43" s="43">
        <v>9.9749896131230908</v>
      </c>
      <c r="AG43" s="43">
        <v>0</v>
      </c>
      <c r="AH43" s="43">
        <v>0</v>
      </c>
      <c r="AI43" s="43">
        <v>0</v>
      </c>
      <c r="AJ43" s="43">
        <v>0</v>
      </c>
      <c r="AK43" s="43">
        <v>0</v>
      </c>
      <c r="AL43" s="43">
        <v>1.01553882</v>
      </c>
      <c r="AM43" s="43">
        <v>1.485531E-2</v>
      </c>
      <c r="AN43" s="43">
        <v>0</v>
      </c>
      <c r="AO43" s="43">
        <v>0</v>
      </c>
      <c r="AP43" s="43">
        <v>2.5764978900000002</v>
      </c>
      <c r="AQ43" s="43">
        <v>0</v>
      </c>
      <c r="AR43" s="43">
        <v>0</v>
      </c>
      <c r="AS43" s="43">
        <v>0</v>
      </c>
      <c r="AT43" s="43">
        <v>0</v>
      </c>
      <c r="AU43" s="43">
        <v>0</v>
      </c>
      <c r="AV43" s="43">
        <v>50.642848610000001</v>
      </c>
      <c r="AW43" s="43">
        <v>20.535912364042275</v>
      </c>
      <c r="AX43" s="43">
        <v>0</v>
      </c>
      <c r="AY43" s="43">
        <v>0</v>
      </c>
      <c r="AZ43" s="43">
        <v>178.16879797000001</v>
      </c>
      <c r="BA43" s="43">
        <v>0</v>
      </c>
      <c r="BB43" s="43">
        <v>0</v>
      </c>
      <c r="BC43" s="43">
        <v>0</v>
      </c>
      <c r="BD43" s="43">
        <v>0</v>
      </c>
      <c r="BE43" s="43">
        <v>0</v>
      </c>
      <c r="BF43" s="43">
        <v>29.402412930000001</v>
      </c>
      <c r="BG43" s="44">
        <v>3.6587756900000001</v>
      </c>
      <c r="BH43" s="43">
        <v>0</v>
      </c>
      <c r="BI43" s="43">
        <v>0</v>
      </c>
      <c r="BJ43" s="43">
        <v>53.291113639999999</v>
      </c>
      <c r="BK43" s="12">
        <f t="shared" si="12"/>
        <v>374.07777793784265</v>
      </c>
      <c r="BO43" s="48"/>
    </row>
    <row r="44" spans="1:67" s="13" customFormat="1" x14ac:dyDescent="0.35">
      <c r="A44" s="54"/>
      <c r="B44" s="59" t="s">
        <v>103</v>
      </c>
      <c r="C44" s="43">
        <v>2.8063599999999999E-3</v>
      </c>
      <c r="D44" s="43">
        <v>0.67895798619339998</v>
      </c>
      <c r="E44" s="43">
        <v>0</v>
      </c>
      <c r="F44" s="43">
        <v>0</v>
      </c>
      <c r="G44" s="43">
        <v>2.8063599999999999E-3</v>
      </c>
      <c r="H44" s="43">
        <v>3.2392199100000001</v>
      </c>
      <c r="I44" s="43">
        <v>1.1603756000000001</v>
      </c>
      <c r="J44" s="43">
        <v>0</v>
      </c>
      <c r="K44" s="43">
        <v>0</v>
      </c>
      <c r="L44" s="43">
        <v>2.4518793099999998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2.3729065</v>
      </c>
      <c r="S44" s="43">
        <v>0</v>
      </c>
      <c r="T44" s="43">
        <v>0</v>
      </c>
      <c r="U44" s="43">
        <v>0</v>
      </c>
      <c r="V44" s="43">
        <v>0.49715954000000001</v>
      </c>
      <c r="W44" s="43">
        <v>4.4464E-4</v>
      </c>
      <c r="X44" s="43">
        <v>0</v>
      </c>
      <c r="Y44" s="43">
        <v>0</v>
      </c>
      <c r="Z44" s="43">
        <v>0</v>
      </c>
      <c r="AA44" s="43">
        <v>0</v>
      </c>
      <c r="AB44" s="43">
        <v>2.3858854799999998</v>
      </c>
      <c r="AC44" s="43">
        <v>0.37706452000000001</v>
      </c>
      <c r="AD44" s="43">
        <v>0</v>
      </c>
      <c r="AE44" s="43">
        <v>0</v>
      </c>
      <c r="AF44" s="43">
        <v>7.9537298875030498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1.32521701</v>
      </c>
      <c r="AM44" s="43">
        <v>0.19299698000000001</v>
      </c>
      <c r="AN44" s="43">
        <v>0</v>
      </c>
      <c r="AO44" s="43">
        <v>0</v>
      </c>
      <c r="AP44" s="43">
        <v>1.8342843900000001</v>
      </c>
      <c r="AQ44" s="43">
        <v>0</v>
      </c>
      <c r="AR44" s="43">
        <v>0</v>
      </c>
      <c r="AS44" s="43">
        <v>0</v>
      </c>
      <c r="AT44" s="43">
        <v>0</v>
      </c>
      <c r="AU44" s="43">
        <v>0</v>
      </c>
      <c r="AV44" s="43">
        <v>50.964375080000003</v>
      </c>
      <c r="AW44" s="43">
        <v>13.088763381179485</v>
      </c>
      <c r="AX44" s="43">
        <v>0</v>
      </c>
      <c r="AY44" s="43">
        <v>0</v>
      </c>
      <c r="AZ44" s="43">
        <v>120.1738799</v>
      </c>
      <c r="BA44" s="43">
        <v>0</v>
      </c>
      <c r="BB44" s="43">
        <v>0</v>
      </c>
      <c r="BC44" s="43">
        <v>0</v>
      </c>
      <c r="BD44" s="43">
        <v>0</v>
      </c>
      <c r="BE44" s="43">
        <v>0</v>
      </c>
      <c r="BF44" s="43">
        <v>36.298113639999997</v>
      </c>
      <c r="BG44" s="44">
        <v>4.7620123999999997</v>
      </c>
      <c r="BH44" s="43">
        <v>0</v>
      </c>
      <c r="BI44" s="43">
        <v>0</v>
      </c>
      <c r="BJ44" s="43">
        <v>48.548287360000003</v>
      </c>
      <c r="BK44" s="12">
        <f t="shared" si="12"/>
        <v>298.31116623487594</v>
      </c>
      <c r="BO44" s="48"/>
    </row>
    <row r="45" spans="1:67" s="13" customFormat="1" x14ac:dyDescent="0.35">
      <c r="A45" s="54"/>
      <c r="B45" s="59" t="s">
        <v>111</v>
      </c>
      <c r="C45" s="43">
        <v>0</v>
      </c>
      <c r="D45" s="43">
        <v>0.2334767131612</v>
      </c>
      <c r="E45" s="43">
        <v>0</v>
      </c>
      <c r="F45" s="43">
        <v>0</v>
      </c>
      <c r="G45" s="43">
        <v>9.9676599999999997E-3</v>
      </c>
      <c r="H45" s="43">
        <v>1.8056659799999999</v>
      </c>
      <c r="I45" s="43">
        <v>0.1741431</v>
      </c>
      <c r="J45" s="43">
        <v>0</v>
      </c>
      <c r="K45" s="43">
        <v>0</v>
      </c>
      <c r="L45" s="43">
        <v>1.0149182400000001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1.0027069900000001</v>
      </c>
      <c r="S45" s="43">
        <v>4.4899000000000002E-4</v>
      </c>
      <c r="T45" s="43">
        <v>0</v>
      </c>
      <c r="U45" s="43">
        <v>0</v>
      </c>
      <c r="V45" s="43">
        <v>0.16037040999999999</v>
      </c>
      <c r="W45" s="43">
        <v>0</v>
      </c>
      <c r="X45" s="43">
        <v>0</v>
      </c>
      <c r="Y45" s="43">
        <v>0</v>
      </c>
      <c r="Z45" s="43">
        <v>0</v>
      </c>
      <c r="AA45" s="43">
        <v>0</v>
      </c>
      <c r="AB45" s="43">
        <v>1.5134445000000001</v>
      </c>
      <c r="AC45" s="43">
        <v>4.5837179999999998E-2</v>
      </c>
      <c r="AD45" s="43">
        <v>0</v>
      </c>
      <c r="AE45" s="43">
        <v>0</v>
      </c>
      <c r="AF45" s="43">
        <v>8.1552934646362285</v>
      </c>
      <c r="AG45" s="43">
        <v>0</v>
      </c>
      <c r="AH45" s="43">
        <v>0</v>
      </c>
      <c r="AI45" s="43">
        <v>0</v>
      </c>
      <c r="AJ45" s="43">
        <v>0</v>
      </c>
      <c r="AK45" s="43">
        <v>0</v>
      </c>
      <c r="AL45" s="43">
        <v>0.83022622000000001</v>
      </c>
      <c r="AM45" s="43">
        <v>1.480881E-2</v>
      </c>
      <c r="AN45" s="43">
        <v>0</v>
      </c>
      <c r="AO45" s="43">
        <v>0</v>
      </c>
      <c r="AP45" s="43">
        <v>1.21044496</v>
      </c>
      <c r="AQ45" s="43">
        <v>0</v>
      </c>
      <c r="AR45" s="43">
        <v>0</v>
      </c>
      <c r="AS45" s="43">
        <v>0</v>
      </c>
      <c r="AT45" s="43">
        <v>0</v>
      </c>
      <c r="AU45" s="43">
        <v>0</v>
      </c>
      <c r="AV45" s="43">
        <v>19.26253625</v>
      </c>
      <c r="AW45" s="43">
        <v>7.4169763401210762</v>
      </c>
      <c r="AX45" s="43">
        <v>0</v>
      </c>
      <c r="AY45" s="43">
        <v>0</v>
      </c>
      <c r="AZ45" s="43">
        <v>46.466175550000003</v>
      </c>
      <c r="BA45" s="43">
        <v>0</v>
      </c>
      <c r="BB45" s="43">
        <v>0</v>
      </c>
      <c r="BC45" s="43">
        <v>0</v>
      </c>
      <c r="BD45" s="43">
        <v>0</v>
      </c>
      <c r="BE45" s="43">
        <v>0</v>
      </c>
      <c r="BF45" s="43">
        <v>11.32616771</v>
      </c>
      <c r="BG45" s="44">
        <v>2.9706871000000001</v>
      </c>
      <c r="BH45" s="43">
        <v>0</v>
      </c>
      <c r="BI45" s="43">
        <v>0</v>
      </c>
      <c r="BJ45" s="43">
        <v>15.86307858</v>
      </c>
      <c r="BK45" s="12">
        <f t="shared" si="12"/>
        <v>119.4773747479185</v>
      </c>
      <c r="BO45" s="48"/>
    </row>
    <row r="46" spans="1:67" s="13" customFormat="1" x14ac:dyDescent="0.35">
      <c r="A46" s="54"/>
      <c r="B46" s="59" t="s">
        <v>102</v>
      </c>
      <c r="C46" s="43">
        <v>1.211193E-2</v>
      </c>
      <c r="D46" s="43">
        <v>0.34385072358040003</v>
      </c>
      <c r="E46" s="43">
        <v>0</v>
      </c>
      <c r="F46" s="43">
        <v>0</v>
      </c>
      <c r="G46" s="43">
        <v>1.426739E-2</v>
      </c>
      <c r="H46" s="43">
        <v>3.35868732</v>
      </c>
      <c r="I46" s="43">
        <v>0.28103146000000001</v>
      </c>
      <c r="J46" s="43">
        <v>4.3109134899999999</v>
      </c>
      <c r="K46" s="43">
        <v>0</v>
      </c>
      <c r="L46" s="43">
        <v>6.7812670300000004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2.31607786</v>
      </c>
      <c r="S46" s="43">
        <v>0</v>
      </c>
      <c r="T46" s="43">
        <v>0</v>
      </c>
      <c r="U46" s="43">
        <v>0</v>
      </c>
      <c r="V46" s="43">
        <v>0.31599063999999999</v>
      </c>
      <c r="W46" s="43">
        <v>6.7126999999999996E-4</v>
      </c>
      <c r="X46" s="43">
        <v>0</v>
      </c>
      <c r="Y46" s="43">
        <v>0</v>
      </c>
      <c r="Z46" s="43">
        <v>0</v>
      </c>
      <c r="AA46" s="43">
        <v>0</v>
      </c>
      <c r="AB46" s="43">
        <v>0.87823006000000003</v>
      </c>
      <c r="AC46" s="43">
        <v>0.14717893000000001</v>
      </c>
      <c r="AD46" s="43">
        <v>0</v>
      </c>
      <c r="AE46" s="43">
        <v>0</v>
      </c>
      <c r="AF46" s="43">
        <v>1.2597109356880987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0.26162730000000001</v>
      </c>
      <c r="AM46" s="43">
        <v>0</v>
      </c>
      <c r="AN46" s="43">
        <v>0</v>
      </c>
      <c r="AO46" s="43">
        <v>0</v>
      </c>
      <c r="AP46" s="43">
        <v>6.4022480000000007E-2</v>
      </c>
      <c r="AQ46" s="43">
        <v>0</v>
      </c>
      <c r="AR46" s="43">
        <v>0</v>
      </c>
      <c r="AS46" s="43">
        <v>0</v>
      </c>
      <c r="AT46" s="43">
        <v>0</v>
      </c>
      <c r="AU46" s="43">
        <v>0</v>
      </c>
      <c r="AV46" s="43">
        <v>20.84748725</v>
      </c>
      <c r="AW46" s="43">
        <v>8.423422020501274</v>
      </c>
      <c r="AX46" s="43">
        <v>0</v>
      </c>
      <c r="AY46" s="43">
        <v>0</v>
      </c>
      <c r="AZ46" s="43">
        <v>57.388749879999999</v>
      </c>
      <c r="BA46" s="43">
        <v>0</v>
      </c>
      <c r="BB46" s="43">
        <v>0</v>
      </c>
      <c r="BC46" s="43">
        <v>0</v>
      </c>
      <c r="BD46" s="43">
        <v>0</v>
      </c>
      <c r="BE46" s="43">
        <v>0</v>
      </c>
      <c r="BF46" s="43">
        <v>13.437905580000001</v>
      </c>
      <c r="BG46" s="44">
        <v>3.3547557700000001</v>
      </c>
      <c r="BH46" s="43">
        <v>0</v>
      </c>
      <c r="BI46" s="43">
        <v>0</v>
      </c>
      <c r="BJ46" s="43">
        <v>17.528956489999999</v>
      </c>
      <c r="BK46" s="12">
        <f t="shared" si="12"/>
        <v>141.32691580976979</v>
      </c>
      <c r="BO46" s="48"/>
    </row>
    <row r="47" spans="1:67" s="18" customFormat="1" x14ac:dyDescent="0.35">
      <c r="A47" s="54"/>
      <c r="B47" s="60" t="s">
        <v>12</v>
      </c>
      <c r="C47" s="14">
        <f>SUM(C38:C46)</f>
        <v>3.0626380000000002E-2</v>
      </c>
      <c r="D47" s="14">
        <f t="shared" ref="D47:BJ47" si="13">SUM(D38:D46)</f>
        <v>4.7606595841919006</v>
      </c>
      <c r="E47" s="14">
        <f t="shared" si="13"/>
        <v>0</v>
      </c>
      <c r="F47" s="14">
        <f t="shared" si="13"/>
        <v>0</v>
      </c>
      <c r="G47" s="14">
        <f t="shared" si="13"/>
        <v>3.7462420600000002</v>
      </c>
      <c r="H47" s="14">
        <f t="shared" si="13"/>
        <v>60.610069490000001</v>
      </c>
      <c r="I47" s="14">
        <f t="shared" si="13"/>
        <v>12.149506360000002</v>
      </c>
      <c r="J47" s="14">
        <f t="shared" si="13"/>
        <v>4.3109134899999999</v>
      </c>
      <c r="K47" s="14">
        <f t="shared" si="13"/>
        <v>0</v>
      </c>
      <c r="L47" s="14">
        <f t="shared" si="13"/>
        <v>53.235176520000003</v>
      </c>
      <c r="M47" s="14">
        <f t="shared" si="13"/>
        <v>0</v>
      </c>
      <c r="N47" s="14">
        <f t="shared" si="13"/>
        <v>0</v>
      </c>
      <c r="O47" s="14">
        <f t="shared" si="13"/>
        <v>0</v>
      </c>
      <c r="P47" s="14">
        <f t="shared" si="13"/>
        <v>0</v>
      </c>
      <c r="Q47" s="14">
        <f t="shared" si="13"/>
        <v>0</v>
      </c>
      <c r="R47" s="14">
        <f t="shared" si="13"/>
        <v>36.256758300000001</v>
      </c>
      <c r="S47" s="14">
        <f t="shared" si="13"/>
        <v>0.14801021000000003</v>
      </c>
      <c r="T47" s="14">
        <f t="shared" si="13"/>
        <v>0</v>
      </c>
      <c r="U47" s="14">
        <f t="shared" si="13"/>
        <v>0</v>
      </c>
      <c r="V47" s="14">
        <f t="shared" si="13"/>
        <v>6.5641070599999995</v>
      </c>
      <c r="W47" s="14">
        <f t="shared" si="13"/>
        <v>7.82156E-3</v>
      </c>
      <c r="X47" s="14">
        <f t="shared" si="13"/>
        <v>0.23544198999999999</v>
      </c>
      <c r="Y47" s="14">
        <f t="shared" si="13"/>
        <v>0</v>
      </c>
      <c r="Z47" s="14">
        <f t="shared" si="13"/>
        <v>0</v>
      </c>
      <c r="AA47" s="14">
        <f t="shared" si="13"/>
        <v>0</v>
      </c>
      <c r="AB47" s="14">
        <f t="shared" si="13"/>
        <v>20.505089699999996</v>
      </c>
      <c r="AC47" s="14">
        <f t="shared" si="13"/>
        <v>2.0745237099999998</v>
      </c>
      <c r="AD47" s="14">
        <f t="shared" si="13"/>
        <v>0</v>
      </c>
      <c r="AE47" s="14">
        <f t="shared" si="13"/>
        <v>0</v>
      </c>
      <c r="AF47" s="14">
        <f t="shared" si="13"/>
        <v>47.596777506295162</v>
      </c>
      <c r="AG47" s="14">
        <f t="shared" si="13"/>
        <v>0</v>
      </c>
      <c r="AH47" s="14">
        <f t="shared" si="13"/>
        <v>0</v>
      </c>
      <c r="AI47" s="14">
        <f t="shared" si="13"/>
        <v>0</v>
      </c>
      <c r="AJ47" s="14">
        <f t="shared" si="13"/>
        <v>0</v>
      </c>
      <c r="AK47" s="14">
        <f t="shared" si="13"/>
        <v>0</v>
      </c>
      <c r="AL47" s="14">
        <f t="shared" si="13"/>
        <v>9.0285086100000012</v>
      </c>
      <c r="AM47" s="14">
        <f t="shared" si="13"/>
        <v>0.29109652000000003</v>
      </c>
      <c r="AN47" s="14">
        <f t="shared" si="13"/>
        <v>0</v>
      </c>
      <c r="AO47" s="14">
        <f t="shared" si="13"/>
        <v>0</v>
      </c>
      <c r="AP47" s="14">
        <f t="shared" si="13"/>
        <v>9.8093267500000003</v>
      </c>
      <c r="AQ47" s="14">
        <f t="shared" si="13"/>
        <v>0</v>
      </c>
      <c r="AR47" s="14">
        <f t="shared" si="13"/>
        <v>0</v>
      </c>
      <c r="AS47" s="14">
        <f t="shared" si="13"/>
        <v>0</v>
      </c>
      <c r="AT47" s="14">
        <f t="shared" si="13"/>
        <v>0</v>
      </c>
      <c r="AU47" s="14">
        <f t="shared" si="13"/>
        <v>0</v>
      </c>
      <c r="AV47" s="14">
        <f t="shared" si="13"/>
        <v>429.06365331000006</v>
      </c>
      <c r="AW47" s="14">
        <f t="shared" si="13"/>
        <v>103.50218883071129</v>
      </c>
      <c r="AX47" s="14">
        <f t="shared" si="13"/>
        <v>0</v>
      </c>
      <c r="AY47" s="14">
        <f t="shared" si="13"/>
        <v>0</v>
      </c>
      <c r="AZ47" s="14">
        <f t="shared" si="13"/>
        <v>891.68858995999994</v>
      </c>
      <c r="BA47" s="14">
        <f t="shared" si="13"/>
        <v>0</v>
      </c>
      <c r="BB47" s="14">
        <f t="shared" si="13"/>
        <v>0</v>
      </c>
      <c r="BC47" s="14">
        <f t="shared" si="13"/>
        <v>0</v>
      </c>
      <c r="BD47" s="14">
        <f t="shared" si="13"/>
        <v>0</v>
      </c>
      <c r="BE47" s="14">
        <f t="shared" si="13"/>
        <v>0</v>
      </c>
      <c r="BF47" s="14">
        <f t="shared" si="13"/>
        <v>263.43433087999995</v>
      </c>
      <c r="BG47" s="14">
        <f t="shared" si="13"/>
        <v>29.66860964</v>
      </c>
      <c r="BH47" s="14">
        <f t="shared" si="13"/>
        <v>0</v>
      </c>
      <c r="BI47" s="14">
        <f t="shared" si="13"/>
        <v>0</v>
      </c>
      <c r="BJ47" s="14">
        <f t="shared" si="13"/>
        <v>265.93202843</v>
      </c>
      <c r="BK47" s="17">
        <f>SUM(BK38:BK46)</f>
        <v>2254.6500568511983</v>
      </c>
      <c r="BO47" s="50"/>
    </row>
    <row r="48" spans="1:67" s="18" customFormat="1" x14ac:dyDescent="0.35">
      <c r="A48" s="54"/>
      <c r="B48" s="60" t="s">
        <v>23</v>
      </c>
      <c r="C48" s="14">
        <f t="shared" ref="C48:AH48" si="14">C47+C35</f>
        <v>3.0626380000000002E-2</v>
      </c>
      <c r="D48" s="15">
        <f t="shared" si="14"/>
        <v>4.9890587259338002</v>
      </c>
      <c r="E48" s="15">
        <f t="shared" si="14"/>
        <v>0</v>
      </c>
      <c r="F48" s="15">
        <f t="shared" si="14"/>
        <v>0</v>
      </c>
      <c r="G48" s="16">
        <f t="shared" si="14"/>
        <v>3.7462420600000002</v>
      </c>
      <c r="H48" s="14">
        <f t="shared" si="14"/>
        <v>71.968680480000003</v>
      </c>
      <c r="I48" s="15">
        <f t="shared" si="14"/>
        <v>12.268090080000002</v>
      </c>
      <c r="J48" s="15">
        <f t="shared" si="14"/>
        <v>4.3109134899999999</v>
      </c>
      <c r="K48" s="15">
        <f t="shared" si="14"/>
        <v>0</v>
      </c>
      <c r="L48" s="16">
        <f t="shared" si="14"/>
        <v>53.67039054</v>
      </c>
      <c r="M48" s="14">
        <f t="shared" si="14"/>
        <v>0</v>
      </c>
      <c r="N48" s="15">
        <f t="shared" si="14"/>
        <v>0</v>
      </c>
      <c r="O48" s="15">
        <f t="shared" si="14"/>
        <v>0</v>
      </c>
      <c r="P48" s="15">
        <f t="shared" si="14"/>
        <v>0</v>
      </c>
      <c r="Q48" s="16">
        <f t="shared" si="14"/>
        <v>0</v>
      </c>
      <c r="R48" s="14">
        <f t="shared" si="14"/>
        <v>45.249471190000001</v>
      </c>
      <c r="S48" s="15">
        <f t="shared" si="14"/>
        <v>0.18296181000000003</v>
      </c>
      <c r="T48" s="15">
        <f t="shared" si="14"/>
        <v>0</v>
      </c>
      <c r="U48" s="15">
        <f t="shared" si="14"/>
        <v>0</v>
      </c>
      <c r="V48" s="16">
        <f t="shared" si="14"/>
        <v>6.6529791699999992</v>
      </c>
      <c r="W48" s="14">
        <f t="shared" si="14"/>
        <v>7.82156E-3</v>
      </c>
      <c r="X48" s="15">
        <f t="shared" si="14"/>
        <v>0.23544198999999999</v>
      </c>
      <c r="Y48" s="15">
        <f t="shared" si="14"/>
        <v>0</v>
      </c>
      <c r="Z48" s="15">
        <f t="shared" si="14"/>
        <v>0</v>
      </c>
      <c r="AA48" s="16">
        <f t="shared" si="14"/>
        <v>0</v>
      </c>
      <c r="AB48" s="14">
        <f t="shared" si="14"/>
        <v>22.095147709999996</v>
      </c>
      <c r="AC48" s="15">
        <f t="shared" si="14"/>
        <v>2.0993127999999999</v>
      </c>
      <c r="AD48" s="15">
        <f t="shared" si="14"/>
        <v>0</v>
      </c>
      <c r="AE48" s="15">
        <f t="shared" si="14"/>
        <v>0</v>
      </c>
      <c r="AF48" s="16">
        <f t="shared" si="14"/>
        <v>49.097937262825759</v>
      </c>
      <c r="AG48" s="14">
        <f t="shared" si="14"/>
        <v>0</v>
      </c>
      <c r="AH48" s="15">
        <f t="shared" si="14"/>
        <v>0</v>
      </c>
      <c r="AI48" s="15">
        <f t="shared" ref="AI48:BK48" si="15">AI47+AI35</f>
        <v>0</v>
      </c>
      <c r="AJ48" s="15">
        <f t="shared" si="15"/>
        <v>0</v>
      </c>
      <c r="AK48" s="16">
        <f t="shared" si="15"/>
        <v>0</v>
      </c>
      <c r="AL48" s="14">
        <f t="shared" si="15"/>
        <v>9.5248536000000019</v>
      </c>
      <c r="AM48" s="15">
        <f t="shared" si="15"/>
        <v>0.30614393000000001</v>
      </c>
      <c r="AN48" s="15">
        <f t="shared" si="15"/>
        <v>0</v>
      </c>
      <c r="AO48" s="15">
        <f t="shared" si="15"/>
        <v>0</v>
      </c>
      <c r="AP48" s="16">
        <f t="shared" si="15"/>
        <v>9.83684476</v>
      </c>
      <c r="AQ48" s="14">
        <f t="shared" si="15"/>
        <v>0</v>
      </c>
      <c r="AR48" s="15">
        <f t="shared" si="15"/>
        <v>0</v>
      </c>
      <c r="AS48" s="15">
        <f t="shared" si="15"/>
        <v>0</v>
      </c>
      <c r="AT48" s="15">
        <f t="shared" si="15"/>
        <v>0</v>
      </c>
      <c r="AU48" s="16">
        <f t="shared" si="15"/>
        <v>0</v>
      </c>
      <c r="AV48" s="14">
        <f t="shared" si="15"/>
        <v>472.42580991000005</v>
      </c>
      <c r="AW48" s="15">
        <f t="shared" si="15"/>
        <v>106.50838283761951</v>
      </c>
      <c r="AX48" s="15">
        <f t="shared" si="15"/>
        <v>0</v>
      </c>
      <c r="AY48" s="15">
        <f t="shared" si="15"/>
        <v>0</v>
      </c>
      <c r="AZ48" s="16">
        <f t="shared" si="15"/>
        <v>910.0570117499999</v>
      </c>
      <c r="BA48" s="14">
        <f t="shared" si="15"/>
        <v>0</v>
      </c>
      <c r="BB48" s="15">
        <f t="shared" si="15"/>
        <v>0</v>
      </c>
      <c r="BC48" s="15">
        <f t="shared" si="15"/>
        <v>0</v>
      </c>
      <c r="BD48" s="15">
        <f t="shared" si="15"/>
        <v>0</v>
      </c>
      <c r="BE48" s="16">
        <f t="shared" si="15"/>
        <v>0</v>
      </c>
      <c r="BF48" s="14">
        <f t="shared" si="15"/>
        <v>289.76994161999994</v>
      </c>
      <c r="BG48" s="15">
        <f t="shared" si="15"/>
        <v>30.685236879999998</v>
      </c>
      <c r="BH48" s="15">
        <f t="shared" si="15"/>
        <v>0</v>
      </c>
      <c r="BI48" s="15">
        <f t="shared" si="15"/>
        <v>0</v>
      </c>
      <c r="BJ48" s="16">
        <f t="shared" si="15"/>
        <v>268.80823004000001</v>
      </c>
      <c r="BK48" s="16">
        <f t="shared" si="15"/>
        <v>2374.5275305763789</v>
      </c>
      <c r="BO48" s="50"/>
    </row>
    <row r="49" spans="1:67" ht="15" customHeight="1" x14ac:dyDescent="0.35">
      <c r="B49" s="61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3"/>
    </row>
    <row r="50" spans="1:67" s="13" customFormat="1" x14ac:dyDescent="0.35">
      <c r="A50" s="54" t="s">
        <v>24</v>
      </c>
      <c r="B50" s="57" t="s">
        <v>25</v>
      </c>
      <c r="C50" s="9"/>
      <c r="D50" s="10"/>
      <c r="E50" s="10"/>
      <c r="F50" s="10"/>
      <c r="G50" s="11"/>
      <c r="H50" s="9"/>
      <c r="I50" s="10"/>
      <c r="J50" s="10"/>
      <c r="K50" s="10"/>
      <c r="L50" s="11"/>
      <c r="M50" s="9"/>
      <c r="N50" s="10"/>
      <c r="O50" s="10"/>
      <c r="P50" s="10"/>
      <c r="Q50" s="11"/>
      <c r="R50" s="9"/>
      <c r="S50" s="10"/>
      <c r="T50" s="10"/>
      <c r="U50" s="10"/>
      <c r="V50" s="11"/>
      <c r="W50" s="9"/>
      <c r="X50" s="10"/>
      <c r="Y50" s="10"/>
      <c r="Z50" s="10"/>
      <c r="AA50" s="11"/>
      <c r="AB50" s="9"/>
      <c r="AC50" s="10"/>
      <c r="AD50" s="10"/>
      <c r="AE50" s="10"/>
      <c r="AF50" s="11"/>
      <c r="AG50" s="9"/>
      <c r="AH50" s="10"/>
      <c r="AI50" s="10"/>
      <c r="AJ50" s="10"/>
      <c r="AK50" s="11"/>
      <c r="AL50" s="9"/>
      <c r="AM50" s="10"/>
      <c r="AN50" s="10"/>
      <c r="AO50" s="10"/>
      <c r="AP50" s="11"/>
      <c r="AQ50" s="9"/>
      <c r="AR50" s="10"/>
      <c r="AS50" s="10"/>
      <c r="AT50" s="10"/>
      <c r="AU50" s="11"/>
      <c r="AV50" s="9"/>
      <c r="AW50" s="10"/>
      <c r="AX50" s="10"/>
      <c r="AY50" s="10"/>
      <c r="AZ50" s="11"/>
      <c r="BA50" s="9"/>
      <c r="BB50" s="10"/>
      <c r="BC50" s="10"/>
      <c r="BD50" s="10"/>
      <c r="BE50" s="11"/>
      <c r="BF50" s="9"/>
      <c r="BG50" s="10"/>
      <c r="BH50" s="10"/>
      <c r="BI50" s="10"/>
      <c r="BJ50" s="11"/>
      <c r="BK50" s="12"/>
      <c r="BO50" s="48"/>
    </row>
    <row r="51" spans="1:67" s="13" customFormat="1" x14ac:dyDescent="0.35">
      <c r="A51" s="54" t="s">
        <v>7</v>
      </c>
      <c r="B51" s="60" t="s">
        <v>26</v>
      </c>
      <c r="C51" s="9"/>
      <c r="D51" s="10"/>
      <c r="E51" s="10"/>
      <c r="F51" s="10"/>
      <c r="G51" s="11"/>
      <c r="H51" s="9"/>
      <c r="I51" s="10"/>
      <c r="J51" s="10"/>
      <c r="K51" s="10"/>
      <c r="L51" s="11"/>
      <c r="M51" s="9"/>
      <c r="N51" s="10"/>
      <c r="O51" s="10"/>
      <c r="P51" s="10"/>
      <c r="Q51" s="11"/>
      <c r="R51" s="9"/>
      <c r="S51" s="10"/>
      <c r="T51" s="10"/>
      <c r="U51" s="10"/>
      <c r="V51" s="11"/>
      <c r="W51" s="9"/>
      <c r="X51" s="10"/>
      <c r="Y51" s="10"/>
      <c r="Z51" s="10"/>
      <c r="AA51" s="11"/>
      <c r="AB51" s="9"/>
      <c r="AC51" s="10"/>
      <c r="AD51" s="10"/>
      <c r="AE51" s="10"/>
      <c r="AF51" s="11"/>
      <c r="AG51" s="9"/>
      <c r="AH51" s="10"/>
      <c r="AI51" s="10"/>
      <c r="AJ51" s="10"/>
      <c r="AK51" s="11"/>
      <c r="AL51" s="9"/>
      <c r="AM51" s="10"/>
      <c r="AN51" s="10"/>
      <c r="AO51" s="10"/>
      <c r="AP51" s="11"/>
      <c r="AQ51" s="9"/>
      <c r="AR51" s="10"/>
      <c r="AS51" s="10"/>
      <c r="AT51" s="10"/>
      <c r="AU51" s="11"/>
      <c r="AV51" s="9"/>
      <c r="AW51" s="10"/>
      <c r="AX51" s="10"/>
      <c r="AY51" s="10"/>
      <c r="AZ51" s="11"/>
      <c r="BA51" s="9"/>
      <c r="BB51" s="10"/>
      <c r="BC51" s="10"/>
      <c r="BD51" s="10"/>
      <c r="BE51" s="11"/>
      <c r="BF51" s="9"/>
      <c r="BG51" s="10"/>
      <c r="BH51" s="10"/>
      <c r="BI51" s="10"/>
      <c r="BJ51" s="11"/>
      <c r="BK51" s="12"/>
      <c r="BO51" s="48"/>
    </row>
    <row r="52" spans="1:67" s="13" customFormat="1" x14ac:dyDescent="0.35">
      <c r="A52" s="54"/>
      <c r="B52" s="68" t="s">
        <v>101</v>
      </c>
      <c r="C52" s="9">
        <v>0</v>
      </c>
      <c r="D52" s="10">
        <v>1.0666563439354</v>
      </c>
      <c r="E52" s="10">
        <v>0</v>
      </c>
      <c r="F52" s="10">
        <v>0</v>
      </c>
      <c r="G52" s="11">
        <v>0</v>
      </c>
      <c r="H52" s="9">
        <v>7.1583971399999999</v>
      </c>
      <c r="I52" s="10">
        <v>0.42259594</v>
      </c>
      <c r="J52" s="10">
        <v>0</v>
      </c>
      <c r="K52" s="10">
        <v>0</v>
      </c>
      <c r="L52" s="11">
        <v>5.9378831700000001</v>
      </c>
      <c r="M52" s="9">
        <v>0</v>
      </c>
      <c r="N52" s="10">
        <v>0</v>
      </c>
      <c r="O52" s="10">
        <v>0</v>
      </c>
      <c r="P52" s="10">
        <v>0</v>
      </c>
      <c r="Q52" s="11">
        <v>0</v>
      </c>
      <c r="R52" s="9">
        <v>4.2372420100000001</v>
      </c>
      <c r="S52" s="10">
        <v>4.8067400000000003E-3</v>
      </c>
      <c r="T52" s="10">
        <v>0</v>
      </c>
      <c r="U52" s="10">
        <v>0</v>
      </c>
      <c r="V52" s="11">
        <v>0.35424706</v>
      </c>
      <c r="W52" s="9">
        <v>0</v>
      </c>
      <c r="X52" s="10">
        <v>0</v>
      </c>
      <c r="Y52" s="10">
        <v>0</v>
      </c>
      <c r="Z52" s="10">
        <v>0</v>
      </c>
      <c r="AA52" s="11">
        <v>0</v>
      </c>
      <c r="AB52" s="9">
        <v>1.88734614</v>
      </c>
      <c r="AC52" s="10">
        <v>0.24440435999999999</v>
      </c>
      <c r="AD52" s="10">
        <v>0</v>
      </c>
      <c r="AE52" s="10">
        <v>0</v>
      </c>
      <c r="AF52" s="11">
        <v>8.0708955839634182</v>
      </c>
      <c r="AG52" s="9">
        <v>0</v>
      </c>
      <c r="AH52" s="10">
        <v>0</v>
      </c>
      <c r="AI52" s="10">
        <v>0</v>
      </c>
      <c r="AJ52" s="10">
        <v>0</v>
      </c>
      <c r="AK52" s="11">
        <v>0</v>
      </c>
      <c r="AL52" s="9">
        <v>0.72105485999999996</v>
      </c>
      <c r="AM52" s="10">
        <v>3.0984599999999999E-3</v>
      </c>
      <c r="AN52" s="10">
        <v>0</v>
      </c>
      <c r="AO52" s="10">
        <v>0</v>
      </c>
      <c r="AP52" s="11">
        <v>0.27896365000000001</v>
      </c>
      <c r="AQ52" s="9">
        <v>0</v>
      </c>
      <c r="AR52" s="10">
        <v>0</v>
      </c>
      <c r="AS52" s="10">
        <v>0</v>
      </c>
      <c r="AT52" s="10">
        <v>0</v>
      </c>
      <c r="AU52" s="11">
        <v>0</v>
      </c>
      <c r="AV52" s="9">
        <v>36.113375570000002</v>
      </c>
      <c r="AW52" s="10">
        <v>8.4680468156843016</v>
      </c>
      <c r="AX52" s="10">
        <v>0</v>
      </c>
      <c r="AY52" s="10">
        <v>0</v>
      </c>
      <c r="AZ52" s="11">
        <v>120.42568971</v>
      </c>
      <c r="BA52" s="9">
        <v>0</v>
      </c>
      <c r="BB52" s="10">
        <v>0</v>
      </c>
      <c r="BC52" s="10">
        <v>0</v>
      </c>
      <c r="BD52" s="10">
        <v>0</v>
      </c>
      <c r="BE52" s="11">
        <v>0</v>
      </c>
      <c r="BF52" s="9">
        <v>20.823672439999999</v>
      </c>
      <c r="BG52" s="10">
        <v>7.5165613999999996</v>
      </c>
      <c r="BH52" s="10">
        <v>0</v>
      </c>
      <c r="BI52" s="10">
        <v>0</v>
      </c>
      <c r="BJ52" s="11">
        <v>46.042907980000003</v>
      </c>
      <c r="BK52" s="12">
        <f>SUM(C52:BJ52)</f>
        <v>269.77784537358309</v>
      </c>
      <c r="BO52" s="48"/>
    </row>
    <row r="53" spans="1:67" s="13" customFormat="1" x14ac:dyDescent="0.35">
      <c r="A53" s="54"/>
      <c r="B53" s="68"/>
      <c r="C53" s="9"/>
      <c r="D53" s="10"/>
      <c r="E53" s="10"/>
      <c r="F53" s="10"/>
      <c r="G53" s="11"/>
      <c r="H53" s="9"/>
      <c r="I53" s="10"/>
      <c r="J53" s="10"/>
      <c r="K53" s="10"/>
      <c r="L53" s="11"/>
      <c r="M53" s="9"/>
      <c r="N53" s="10"/>
      <c r="O53" s="10"/>
      <c r="P53" s="10"/>
      <c r="Q53" s="11"/>
      <c r="R53" s="9"/>
      <c r="S53" s="10"/>
      <c r="T53" s="10"/>
      <c r="U53" s="10"/>
      <c r="V53" s="11"/>
      <c r="W53" s="9"/>
      <c r="X53" s="10"/>
      <c r="Y53" s="10"/>
      <c r="Z53" s="10"/>
      <c r="AA53" s="11"/>
      <c r="AB53" s="9"/>
      <c r="AC53" s="10"/>
      <c r="AD53" s="10"/>
      <c r="AE53" s="10"/>
      <c r="AF53" s="11"/>
      <c r="AG53" s="9"/>
      <c r="AH53" s="10"/>
      <c r="AI53" s="10"/>
      <c r="AJ53" s="10"/>
      <c r="AK53" s="11"/>
      <c r="AL53" s="9"/>
      <c r="AM53" s="10"/>
      <c r="AN53" s="10"/>
      <c r="AO53" s="10"/>
      <c r="AP53" s="11"/>
      <c r="AQ53" s="9"/>
      <c r="AR53" s="10"/>
      <c r="AS53" s="10"/>
      <c r="AT53" s="10"/>
      <c r="AU53" s="11"/>
      <c r="AV53" s="9"/>
      <c r="AW53" s="10"/>
      <c r="AX53" s="10"/>
      <c r="AY53" s="10"/>
      <c r="AZ53" s="11"/>
      <c r="BA53" s="9"/>
      <c r="BB53" s="10"/>
      <c r="BC53" s="10"/>
      <c r="BD53" s="10"/>
      <c r="BE53" s="11"/>
      <c r="BF53" s="9"/>
      <c r="BG53" s="10"/>
      <c r="BH53" s="10"/>
      <c r="BI53" s="10"/>
      <c r="BJ53" s="11"/>
      <c r="BK53" s="12"/>
      <c r="BO53" s="48"/>
    </row>
    <row r="54" spans="1:67" s="18" customFormat="1" x14ac:dyDescent="0.35">
      <c r="A54" s="54"/>
      <c r="B54" s="60" t="s">
        <v>27</v>
      </c>
      <c r="C54" s="14">
        <f>SUM(C52:C53)</f>
        <v>0</v>
      </c>
      <c r="D54" s="14">
        <f t="shared" ref="D54:BK54" si="16">SUM(D52:D53)</f>
        <v>1.0666563439354</v>
      </c>
      <c r="E54" s="14">
        <f t="shared" si="16"/>
        <v>0</v>
      </c>
      <c r="F54" s="14">
        <f t="shared" si="16"/>
        <v>0</v>
      </c>
      <c r="G54" s="14">
        <f t="shared" si="16"/>
        <v>0</v>
      </c>
      <c r="H54" s="14">
        <f t="shared" si="16"/>
        <v>7.1583971399999999</v>
      </c>
      <c r="I54" s="14">
        <f t="shared" si="16"/>
        <v>0.42259594</v>
      </c>
      <c r="J54" s="14">
        <f t="shared" si="16"/>
        <v>0</v>
      </c>
      <c r="K54" s="14">
        <f t="shared" si="16"/>
        <v>0</v>
      </c>
      <c r="L54" s="14">
        <f t="shared" si="16"/>
        <v>5.9378831700000001</v>
      </c>
      <c r="M54" s="14">
        <f t="shared" si="16"/>
        <v>0</v>
      </c>
      <c r="N54" s="14">
        <f t="shared" si="16"/>
        <v>0</v>
      </c>
      <c r="O54" s="14">
        <f t="shared" si="16"/>
        <v>0</v>
      </c>
      <c r="P54" s="14">
        <f t="shared" si="16"/>
        <v>0</v>
      </c>
      <c r="Q54" s="14">
        <f t="shared" si="16"/>
        <v>0</v>
      </c>
      <c r="R54" s="14">
        <f t="shared" si="16"/>
        <v>4.2372420100000001</v>
      </c>
      <c r="S54" s="14">
        <f t="shared" si="16"/>
        <v>4.8067400000000003E-3</v>
      </c>
      <c r="T54" s="14">
        <f t="shared" si="16"/>
        <v>0</v>
      </c>
      <c r="U54" s="14">
        <f t="shared" si="16"/>
        <v>0</v>
      </c>
      <c r="V54" s="14">
        <f t="shared" si="16"/>
        <v>0.35424706</v>
      </c>
      <c r="W54" s="14">
        <f t="shared" si="16"/>
        <v>0</v>
      </c>
      <c r="X54" s="14">
        <f t="shared" si="16"/>
        <v>0</v>
      </c>
      <c r="Y54" s="14">
        <f t="shared" si="16"/>
        <v>0</v>
      </c>
      <c r="Z54" s="14">
        <f t="shared" si="16"/>
        <v>0</v>
      </c>
      <c r="AA54" s="14">
        <f t="shared" si="16"/>
        <v>0</v>
      </c>
      <c r="AB54" s="14">
        <f t="shared" si="16"/>
        <v>1.88734614</v>
      </c>
      <c r="AC54" s="14">
        <f t="shared" si="16"/>
        <v>0.24440435999999999</v>
      </c>
      <c r="AD54" s="14">
        <f t="shared" si="16"/>
        <v>0</v>
      </c>
      <c r="AE54" s="14">
        <f t="shared" si="16"/>
        <v>0</v>
      </c>
      <c r="AF54" s="14">
        <f t="shared" si="16"/>
        <v>8.0708955839634182</v>
      </c>
      <c r="AG54" s="14">
        <f t="shared" si="16"/>
        <v>0</v>
      </c>
      <c r="AH54" s="14">
        <f t="shared" si="16"/>
        <v>0</v>
      </c>
      <c r="AI54" s="14">
        <f t="shared" si="16"/>
        <v>0</v>
      </c>
      <c r="AJ54" s="14">
        <f t="shared" si="16"/>
        <v>0</v>
      </c>
      <c r="AK54" s="14">
        <f t="shared" si="16"/>
        <v>0</v>
      </c>
      <c r="AL54" s="14">
        <f t="shared" si="16"/>
        <v>0.72105485999999996</v>
      </c>
      <c r="AM54" s="14">
        <f t="shared" si="16"/>
        <v>3.0984599999999999E-3</v>
      </c>
      <c r="AN54" s="14">
        <f t="shared" si="16"/>
        <v>0</v>
      </c>
      <c r="AO54" s="14">
        <f t="shared" si="16"/>
        <v>0</v>
      </c>
      <c r="AP54" s="14">
        <f t="shared" si="16"/>
        <v>0.27896365000000001</v>
      </c>
      <c r="AQ54" s="14">
        <f t="shared" si="16"/>
        <v>0</v>
      </c>
      <c r="AR54" s="14">
        <f t="shared" si="16"/>
        <v>0</v>
      </c>
      <c r="AS54" s="14">
        <f t="shared" si="16"/>
        <v>0</v>
      </c>
      <c r="AT54" s="14">
        <f t="shared" si="16"/>
        <v>0</v>
      </c>
      <c r="AU54" s="14">
        <f t="shared" si="16"/>
        <v>0</v>
      </c>
      <c r="AV54" s="14">
        <f t="shared" si="16"/>
        <v>36.113375570000002</v>
      </c>
      <c r="AW54" s="14">
        <f t="shared" si="16"/>
        <v>8.4680468156843016</v>
      </c>
      <c r="AX54" s="14">
        <f t="shared" si="16"/>
        <v>0</v>
      </c>
      <c r="AY54" s="14">
        <f t="shared" si="16"/>
        <v>0</v>
      </c>
      <c r="AZ54" s="14">
        <f t="shared" si="16"/>
        <v>120.42568971</v>
      </c>
      <c r="BA54" s="14">
        <f t="shared" si="16"/>
        <v>0</v>
      </c>
      <c r="BB54" s="14">
        <f t="shared" si="16"/>
        <v>0</v>
      </c>
      <c r="BC54" s="14">
        <f t="shared" si="16"/>
        <v>0</v>
      </c>
      <c r="BD54" s="14">
        <f t="shared" si="16"/>
        <v>0</v>
      </c>
      <c r="BE54" s="14">
        <f t="shared" si="16"/>
        <v>0</v>
      </c>
      <c r="BF54" s="14">
        <f t="shared" si="16"/>
        <v>20.823672439999999</v>
      </c>
      <c r="BG54" s="14">
        <f t="shared" si="16"/>
        <v>7.5165613999999996</v>
      </c>
      <c r="BH54" s="14">
        <f t="shared" si="16"/>
        <v>0</v>
      </c>
      <c r="BI54" s="14">
        <f t="shared" si="16"/>
        <v>0</v>
      </c>
      <c r="BJ54" s="14">
        <f t="shared" si="16"/>
        <v>46.042907980000003</v>
      </c>
      <c r="BK54" s="17">
        <f t="shared" si="16"/>
        <v>269.77784537358309</v>
      </c>
      <c r="BO54" s="50"/>
    </row>
    <row r="55" spans="1:67" ht="15" customHeight="1" x14ac:dyDescent="0.35">
      <c r="B55" s="61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3"/>
    </row>
    <row r="56" spans="1:67" s="13" customFormat="1" x14ac:dyDescent="0.35">
      <c r="A56" s="54" t="s">
        <v>38</v>
      </c>
      <c r="B56" s="8" t="s">
        <v>39</v>
      </c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1"/>
      <c r="BO56" s="48"/>
    </row>
    <row r="57" spans="1:67" s="13" customFormat="1" x14ac:dyDescent="0.35">
      <c r="A57" s="54" t="s">
        <v>7</v>
      </c>
      <c r="B57" s="69" t="s">
        <v>40</v>
      </c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1"/>
      <c r="BO57" s="48"/>
    </row>
    <row r="58" spans="1:67" s="13" customFormat="1" x14ac:dyDescent="0.35">
      <c r="A58" s="54"/>
      <c r="B58" s="59"/>
      <c r="C58" s="9"/>
      <c r="D58" s="10"/>
      <c r="E58" s="10"/>
      <c r="F58" s="10"/>
      <c r="G58" s="11"/>
      <c r="H58" s="9"/>
      <c r="I58" s="10"/>
      <c r="J58" s="10"/>
      <c r="K58" s="10"/>
      <c r="L58" s="11"/>
      <c r="M58" s="9"/>
      <c r="N58" s="10"/>
      <c r="O58" s="10"/>
      <c r="P58" s="10"/>
      <c r="Q58" s="11"/>
      <c r="R58" s="9"/>
      <c r="S58" s="10"/>
      <c r="T58" s="10"/>
      <c r="U58" s="10"/>
      <c r="V58" s="11"/>
      <c r="W58" s="9"/>
      <c r="X58" s="10"/>
      <c r="Y58" s="10"/>
      <c r="Z58" s="10"/>
      <c r="AA58" s="11"/>
      <c r="AB58" s="9"/>
      <c r="AC58" s="10"/>
      <c r="AD58" s="10"/>
      <c r="AE58" s="10"/>
      <c r="AF58" s="11"/>
      <c r="AG58" s="9"/>
      <c r="AH58" s="10"/>
      <c r="AI58" s="10"/>
      <c r="AJ58" s="10"/>
      <c r="AK58" s="11"/>
      <c r="AL58" s="9"/>
      <c r="AM58" s="10"/>
      <c r="AN58" s="10"/>
      <c r="AO58" s="10"/>
      <c r="AP58" s="11"/>
      <c r="AQ58" s="9"/>
      <c r="AR58" s="10"/>
      <c r="AS58" s="10"/>
      <c r="AT58" s="10"/>
      <c r="AU58" s="11"/>
      <c r="AV58" s="9"/>
      <c r="AW58" s="10"/>
      <c r="AX58" s="10"/>
      <c r="AY58" s="10"/>
      <c r="AZ58" s="11"/>
      <c r="BA58" s="9"/>
      <c r="BB58" s="10"/>
      <c r="BC58" s="10"/>
      <c r="BD58" s="10"/>
      <c r="BE58" s="11"/>
      <c r="BF58" s="9"/>
      <c r="BG58" s="10"/>
      <c r="BH58" s="10"/>
      <c r="BI58" s="10"/>
      <c r="BJ58" s="11"/>
      <c r="BK58" s="12">
        <f>SUM(C58:BJ58)</f>
        <v>0</v>
      </c>
      <c r="BO58" s="48"/>
    </row>
    <row r="59" spans="1:67" s="18" customFormat="1" x14ac:dyDescent="0.35">
      <c r="A59" s="54"/>
      <c r="B59" s="60" t="s">
        <v>9</v>
      </c>
      <c r="C59" s="14">
        <f>SUM(C58)</f>
        <v>0</v>
      </c>
      <c r="D59" s="14">
        <f t="shared" ref="D59:BJ59" si="17">SUM(D58)</f>
        <v>0</v>
      </c>
      <c r="E59" s="14">
        <f t="shared" si="17"/>
        <v>0</v>
      </c>
      <c r="F59" s="14">
        <f t="shared" si="17"/>
        <v>0</v>
      </c>
      <c r="G59" s="14">
        <f t="shared" si="17"/>
        <v>0</v>
      </c>
      <c r="H59" s="14">
        <f t="shared" si="17"/>
        <v>0</v>
      </c>
      <c r="I59" s="14">
        <f t="shared" si="17"/>
        <v>0</v>
      </c>
      <c r="J59" s="14">
        <f t="shared" si="17"/>
        <v>0</v>
      </c>
      <c r="K59" s="14">
        <f t="shared" si="17"/>
        <v>0</v>
      </c>
      <c r="L59" s="14">
        <f t="shared" si="17"/>
        <v>0</v>
      </c>
      <c r="M59" s="14">
        <f t="shared" si="17"/>
        <v>0</v>
      </c>
      <c r="N59" s="14">
        <f t="shared" si="17"/>
        <v>0</v>
      </c>
      <c r="O59" s="14">
        <f t="shared" si="17"/>
        <v>0</v>
      </c>
      <c r="P59" s="14">
        <f t="shared" si="17"/>
        <v>0</v>
      </c>
      <c r="Q59" s="14">
        <f t="shared" si="17"/>
        <v>0</v>
      </c>
      <c r="R59" s="14">
        <f t="shared" si="17"/>
        <v>0</v>
      </c>
      <c r="S59" s="14">
        <f t="shared" si="17"/>
        <v>0</v>
      </c>
      <c r="T59" s="14">
        <f t="shared" si="17"/>
        <v>0</v>
      </c>
      <c r="U59" s="14">
        <f t="shared" si="17"/>
        <v>0</v>
      </c>
      <c r="V59" s="14">
        <f t="shared" si="17"/>
        <v>0</v>
      </c>
      <c r="W59" s="14">
        <f t="shared" si="17"/>
        <v>0</v>
      </c>
      <c r="X59" s="14">
        <f t="shared" si="17"/>
        <v>0</v>
      </c>
      <c r="Y59" s="14">
        <f t="shared" si="17"/>
        <v>0</v>
      </c>
      <c r="Z59" s="14">
        <f t="shared" si="17"/>
        <v>0</v>
      </c>
      <c r="AA59" s="14">
        <f t="shared" si="17"/>
        <v>0</v>
      </c>
      <c r="AB59" s="14">
        <f t="shared" si="17"/>
        <v>0</v>
      </c>
      <c r="AC59" s="14">
        <f t="shared" si="17"/>
        <v>0</v>
      </c>
      <c r="AD59" s="14">
        <f t="shared" si="17"/>
        <v>0</v>
      </c>
      <c r="AE59" s="14">
        <f t="shared" si="17"/>
        <v>0</v>
      </c>
      <c r="AF59" s="14">
        <f t="shared" si="17"/>
        <v>0</v>
      </c>
      <c r="AG59" s="14">
        <f t="shared" si="17"/>
        <v>0</v>
      </c>
      <c r="AH59" s="14">
        <f t="shared" si="17"/>
        <v>0</v>
      </c>
      <c r="AI59" s="14">
        <f t="shared" si="17"/>
        <v>0</v>
      </c>
      <c r="AJ59" s="14">
        <f t="shared" si="17"/>
        <v>0</v>
      </c>
      <c r="AK59" s="14">
        <f t="shared" si="17"/>
        <v>0</v>
      </c>
      <c r="AL59" s="14">
        <f t="shared" si="17"/>
        <v>0</v>
      </c>
      <c r="AM59" s="14">
        <f t="shared" si="17"/>
        <v>0</v>
      </c>
      <c r="AN59" s="14">
        <f t="shared" si="17"/>
        <v>0</v>
      </c>
      <c r="AO59" s="14">
        <f t="shared" si="17"/>
        <v>0</v>
      </c>
      <c r="AP59" s="14">
        <f t="shared" si="17"/>
        <v>0</v>
      </c>
      <c r="AQ59" s="14">
        <f t="shared" si="17"/>
        <v>0</v>
      </c>
      <c r="AR59" s="14">
        <f t="shared" si="17"/>
        <v>0</v>
      </c>
      <c r="AS59" s="14">
        <f t="shared" si="17"/>
        <v>0</v>
      </c>
      <c r="AT59" s="14">
        <f t="shared" si="17"/>
        <v>0</v>
      </c>
      <c r="AU59" s="14">
        <f t="shared" si="17"/>
        <v>0</v>
      </c>
      <c r="AV59" s="14">
        <f t="shared" si="17"/>
        <v>0</v>
      </c>
      <c r="AW59" s="14">
        <f t="shared" si="17"/>
        <v>0</v>
      </c>
      <c r="AX59" s="14">
        <f t="shared" si="17"/>
        <v>0</v>
      </c>
      <c r="AY59" s="14">
        <f t="shared" si="17"/>
        <v>0</v>
      </c>
      <c r="AZ59" s="14">
        <f t="shared" si="17"/>
        <v>0</v>
      </c>
      <c r="BA59" s="14">
        <f t="shared" si="17"/>
        <v>0</v>
      </c>
      <c r="BB59" s="14">
        <f t="shared" si="17"/>
        <v>0</v>
      </c>
      <c r="BC59" s="14">
        <f t="shared" si="17"/>
        <v>0</v>
      </c>
      <c r="BD59" s="14">
        <f t="shared" si="17"/>
        <v>0</v>
      </c>
      <c r="BE59" s="14">
        <f t="shared" si="17"/>
        <v>0</v>
      </c>
      <c r="BF59" s="14">
        <f t="shared" si="17"/>
        <v>0</v>
      </c>
      <c r="BG59" s="14">
        <f t="shared" si="17"/>
        <v>0</v>
      </c>
      <c r="BH59" s="14">
        <f t="shared" si="17"/>
        <v>0</v>
      </c>
      <c r="BI59" s="14">
        <f t="shared" si="17"/>
        <v>0</v>
      </c>
      <c r="BJ59" s="14">
        <f t="shared" si="17"/>
        <v>0</v>
      </c>
      <c r="BK59" s="17">
        <f>SUM(BK58)</f>
        <v>0</v>
      </c>
      <c r="BO59" s="50"/>
    </row>
    <row r="60" spans="1:67" s="13" customFormat="1" x14ac:dyDescent="0.35">
      <c r="A60" s="54" t="s">
        <v>10</v>
      </c>
      <c r="B60" s="64" t="s">
        <v>41</v>
      </c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1"/>
      <c r="BO60" s="48"/>
    </row>
    <row r="61" spans="1:67" s="13" customFormat="1" x14ac:dyDescent="0.35">
      <c r="A61" s="54"/>
      <c r="B61" s="59"/>
      <c r="C61" s="9"/>
      <c r="D61" s="10"/>
      <c r="E61" s="10"/>
      <c r="F61" s="10"/>
      <c r="G61" s="11"/>
      <c r="H61" s="9"/>
      <c r="I61" s="10"/>
      <c r="J61" s="10"/>
      <c r="K61" s="10"/>
      <c r="L61" s="11"/>
      <c r="M61" s="9"/>
      <c r="N61" s="10"/>
      <c r="O61" s="10"/>
      <c r="P61" s="10"/>
      <c r="Q61" s="11"/>
      <c r="R61" s="9"/>
      <c r="S61" s="10"/>
      <c r="T61" s="10"/>
      <c r="U61" s="10"/>
      <c r="V61" s="11"/>
      <c r="W61" s="9"/>
      <c r="X61" s="10"/>
      <c r="Y61" s="10"/>
      <c r="Z61" s="10"/>
      <c r="AA61" s="11"/>
      <c r="AB61" s="9"/>
      <c r="AC61" s="10"/>
      <c r="AD61" s="10"/>
      <c r="AE61" s="10"/>
      <c r="AF61" s="11"/>
      <c r="AG61" s="9"/>
      <c r="AH61" s="10"/>
      <c r="AI61" s="10"/>
      <c r="AJ61" s="10"/>
      <c r="AK61" s="11"/>
      <c r="AL61" s="9"/>
      <c r="AM61" s="10"/>
      <c r="AN61" s="10"/>
      <c r="AO61" s="10"/>
      <c r="AP61" s="11"/>
      <c r="AQ61" s="9"/>
      <c r="AR61" s="10"/>
      <c r="AS61" s="10"/>
      <c r="AT61" s="10"/>
      <c r="AU61" s="11"/>
      <c r="AV61" s="9"/>
      <c r="AW61" s="10"/>
      <c r="AX61" s="10"/>
      <c r="AY61" s="10"/>
      <c r="AZ61" s="11"/>
      <c r="BA61" s="9"/>
      <c r="BB61" s="10"/>
      <c r="BC61" s="10"/>
      <c r="BD61" s="10"/>
      <c r="BE61" s="11"/>
      <c r="BF61" s="9"/>
      <c r="BG61" s="10"/>
      <c r="BH61" s="10"/>
      <c r="BI61" s="10"/>
      <c r="BJ61" s="11"/>
      <c r="BK61" s="12">
        <f t="shared" ref="BK61" si="18">SUM(C61:BJ61)</f>
        <v>0</v>
      </c>
      <c r="BO61" s="48"/>
    </row>
    <row r="62" spans="1:67" s="18" customFormat="1" x14ac:dyDescent="0.35">
      <c r="A62" s="54"/>
      <c r="B62" s="60" t="s">
        <v>12</v>
      </c>
      <c r="C62" s="14">
        <f t="shared" ref="C62:AH62" si="19">SUM(C61:C61)</f>
        <v>0</v>
      </c>
      <c r="D62" s="15">
        <f t="shared" si="19"/>
        <v>0</v>
      </c>
      <c r="E62" s="15">
        <f t="shared" si="19"/>
        <v>0</v>
      </c>
      <c r="F62" s="15">
        <f t="shared" si="19"/>
        <v>0</v>
      </c>
      <c r="G62" s="16">
        <f t="shared" si="19"/>
        <v>0</v>
      </c>
      <c r="H62" s="14">
        <f t="shared" si="19"/>
        <v>0</v>
      </c>
      <c r="I62" s="15">
        <f t="shared" si="19"/>
        <v>0</v>
      </c>
      <c r="J62" s="15">
        <f t="shared" si="19"/>
        <v>0</v>
      </c>
      <c r="K62" s="15">
        <f t="shared" si="19"/>
        <v>0</v>
      </c>
      <c r="L62" s="16">
        <f t="shared" si="19"/>
        <v>0</v>
      </c>
      <c r="M62" s="14">
        <f t="shared" si="19"/>
        <v>0</v>
      </c>
      <c r="N62" s="15">
        <f t="shared" si="19"/>
        <v>0</v>
      </c>
      <c r="O62" s="15">
        <f t="shared" si="19"/>
        <v>0</v>
      </c>
      <c r="P62" s="15">
        <f t="shared" si="19"/>
        <v>0</v>
      </c>
      <c r="Q62" s="16">
        <f t="shared" si="19"/>
        <v>0</v>
      </c>
      <c r="R62" s="14">
        <f t="shared" si="19"/>
        <v>0</v>
      </c>
      <c r="S62" s="15">
        <f t="shared" si="19"/>
        <v>0</v>
      </c>
      <c r="T62" s="15">
        <f t="shared" si="19"/>
        <v>0</v>
      </c>
      <c r="U62" s="15">
        <f t="shared" si="19"/>
        <v>0</v>
      </c>
      <c r="V62" s="16">
        <f t="shared" si="19"/>
        <v>0</v>
      </c>
      <c r="W62" s="14">
        <f t="shared" si="19"/>
        <v>0</v>
      </c>
      <c r="X62" s="15">
        <f t="shared" si="19"/>
        <v>0</v>
      </c>
      <c r="Y62" s="15">
        <f t="shared" si="19"/>
        <v>0</v>
      </c>
      <c r="Z62" s="15">
        <f t="shared" si="19"/>
        <v>0</v>
      </c>
      <c r="AA62" s="16">
        <f t="shared" si="19"/>
        <v>0</v>
      </c>
      <c r="AB62" s="14">
        <f t="shared" si="19"/>
        <v>0</v>
      </c>
      <c r="AC62" s="15">
        <f t="shared" si="19"/>
        <v>0</v>
      </c>
      <c r="AD62" s="15">
        <f t="shared" si="19"/>
        <v>0</v>
      </c>
      <c r="AE62" s="15">
        <f t="shared" si="19"/>
        <v>0</v>
      </c>
      <c r="AF62" s="16">
        <f t="shared" si="19"/>
        <v>0</v>
      </c>
      <c r="AG62" s="14">
        <f t="shared" si="19"/>
        <v>0</v>
      </c>
      <c r="AH62" s="15">
        <f t="shared" si="19"/>
        <v>0</v>
      </c>
      <c r="AI62" s="15">
        <f t="shared" ref="AI62:BK62" si="20">SUM(AI61:AI61)</f>
        <v>0</v>
      </c>
      <c r="AJ62" s="15">
        <f t="shared" si="20"/>
        <v>0</v>
      </c>
      <c r="AK62" s="16">
        <f t="shared" si="20"/>
        <v>0</v>
      </c>
      <c r="AL62" s="14">
        <f t="shared" si="20"/>
        <v>0</v>
      </c>
      <c r="AM62" s="15">
        <f t="shared" si="20"/>
        <v>0</v>
      </c>
      <c r="AN62" s="15">
        <f t="shared" si="20"/>
        <v>0</v>
      </c>
      <c r="AO62" s="15">
        <f t="shared" si="20"/>
        <v>0</v>
      </c>
      <c r="AP62" s="16">
        <f t="shared" si="20"/>
        <v>0</v>
      </c>
      <c r="AQ62" s="14">
        <f t="shared" si="20"/>
        <v>0</v>
      </c>
      <c r="AR62" s="15">
        <f t="shared" si="20"/>
        <v>0</v>
      </c>
      <c r="AS62" s="15">
        <f t="shared" si="20"/>
        <v>0</v>
      </c>
      <c r="AT62" s="15">
        <f t="shared" si="20"/>
        <v>0</v>
      </c>
      <c r="AU62" s="16">
        <f t="shared" si="20"/>
        <v>0</v>
      </c>
      <c r="AV62" s="14">
        <f t="shared" si="20"/>
        <v>0</v>
      </c>
      <c r="AW62" s="15">
        <f t="shared" si="20"/>
        <v>0</v>
      </c>
      <c r="AX62" s="15">
        <f t="shared" si="20"/>
        <v>0</v>
      </c>
      <c r="AY62" s="15">
        <f t="shared" si="20"/>
        <v>0</v>
      </c>
      <c r="AZ62" s="16">
        <f t="shared" si="20"/>
        <v>0</v>
      </c>
      <c r="BA62" s="14">
        <f t="shared" si="20"/>
        <v>0</v>
      </c>
      <c r="BB62" s="15">
        <f t="shared" si="20"/>
        <v>0</v>
      </c>
      <c r="BC62" s="15">
        <f t="shared" si="20"/>
        <v>0</v>
      </c>
      <c r="BD62" s="15">
        <f t="shared" si="20"/>
        <v>0</v>
      </c>
      <c r="BE62" s="16">
        <f t="shared" si="20"/>
        <v>0</v>
      </c>
      <c r="BF62" s="14">
        <f t="shared" si="20"/>
        <v>0</v>
      </c>
      <c r="BG62" s="15">
        <f t="shared" si="20"/>
        <v>0</v>
      </c>
      <c r="BH62" s="15">
        <f t="shared" si="20"/>
        <v>0</v>
      </c>
      <c r="BI62" s="15">
        <f t="shared" si="20"/>
        <v>0</v>
      </c>
      <c r="BJ62" s="16">
        <f t="shared" si="20"/>
        <v>0</v>
      </c>
      <c r="BK62" s="16">
        <f t="shared" si="20"/>
        <v>0</v>
      </c>
      <c r="BO62" s="50"/>
    </row>
    <row r="63" spans="1:67" s="18" customFormat="1" x14ac:dyDescent="0.35">
      <c r="A63" s="54"/>
      <c r="B63" s="70" t="s">
        <v>23</v>
      </c>
      <c r="C63" s="14">
        <f t="shared" ref="C63:AH63" si="21">C62+C59</f>
        <v>0</v>
      </c>
      <c r="D63" s="15">
        <f t="shared" si="21"/>
        <v>0</v>
      </c>
      <c r="E63" s="15">
        <f t="shared" si="21"/>
        <v>0</v>
      </c>
      <c r="F63" s="15">
        <f t="shared" si="21"/>
        <v>0</v>
      </c>
      <c r="G63" s="16">
        <f t="shared" si="21"/>
        <v>0</v>
      </c>
      <c r="H63" s="14">
        <f t="shared" si="21"/>
        <v>0</v>
      </c>
      <c r="I63" s="15">
        <f t="shared" si="21"/>
        <v>0</v>
      </c>
      <c r="J63" s="15">
        <f t="shared" si="21"/>
        <v>0</v>
      </c>
      <c r="K63" s="15">
        <f t="shared" si="21"/>
        <v>0</v>
      </c>
      <c r="L63" s="16">
        <f t="shared" si="21"/>
        <v>0</v>
      </c>
      <c r="M63" s="14">
        <f t="shared" si="21"/>
        <v>0</v>
      </c>
      <c r="N63" s="15">
        <f t="shared" si="21"/>
        <v>0</v>
      </c>
      <c r="O63" s="15">
        <f t="shared" si="21"/>
        <v>0</v>
      </c>
      <c r="P63" s="15">
        <f t="shared" si="21"/>
        <v>0</v>
      </c>
      <c r="Q63" s="16">
        <f t="shared" si="21"/>
        <v>0</v>
      </c>
      <c r="R63" s="14">
        <f t="shared" si="21"/>
        <v>0</v>
      </c>
      <c r="S63" s="15">
        <f t="shared" si="21"/>
        <v>0</v>
      </c>
      <c r="T63" s="15">
        <f t="shared" si="21"/>
        <v>0</v>
      </c>
      <c r="U63" s="15">
        <f t="shared" si="21"/>
        <v>0</v>
      </c>
      <c r="V63" s="16">
        <f t="shared" si="21"/>
        <v>0</v>
      </c>
      <c r="W63" s="14">
        <f t="shared" si="21"/>
        <v>0</v>
      </c>
      <c r="X63" s="15">
        <f t="shared" si="21"/>
        <v>0</v>
      </c>
      <c r="Y63" s="15">
        <f t="shared" si="21"/>
        <v>0</v>
      </c>
      <c r="Z63" s="15">
        <f t="shared" si="21"/>
        <v>0</v>
      </c>
      <c r="AA63" s="16">
        <f t="shared" si="21"/>
        <v>0</v>
      </c>
      <c r="AB63" s="14">
        <f t="shared" si="21"/>
        <v>0</v>
      </c>
      <c r="AC63" s="15">
        <f t="shared" si="21"/>
        <v>0</v>
      </c>
      <c r="AD63" s="15">
        <f t="shared" si="21"/>
        <v>0</v>
      </c>
      <c r="AE63" s="15">
        <f t="shared" si="21"/>
        <v>0</v>
      </c>
      <c r="AF63" s="16">
        <f t="shared" si="21"/>
        <v>0</v>
      </c>
      <c r="AG63" s="14">
        <f t="shared" si="21"/>
        <v>0</v>
      </c>
      <c r="AH63" s="15">
        <f t="shared" si="21"/>
        <v>0</v>
      </c>
      <c r="AI63" s="15">
        <f t="shared" ref="AI63:BK63" si="22">AI62+AI59</f>
        <v>0</v>
      </c>
      <c r="AJ63" s="15">
        <f t="shared" si="22"/>
        <v>0</v>
      </c>
      <c r="AK63" s="16">
        <f t="shared" si="22"/>
        <v>0</v>
      </c>
      <c r="AL63" s="14">
        <f t="shared" si="22"/>
        <v>0</v>
      </c>
      <c r="AM63" s="15">
        <f t="shared" si="22"/>
        <v>0</v>
      </c>
      <c r="AN63" s="15">
        <f t="shared" si="22"/>
        <v>0</v>
      </c>
      <c r="AO63" s="15">
        <f t="shared" si="22"/>
        <v>0</v>
      </c>
      <c r="AP63" s="16">
        <f t="shared" si="22"/>
        <v>0</v>
      </c>
      <c r="AQ63" s="14">
        <f t="shared" si="22"/>
        <v>0</v>
      </c>
      <c r="AR63" s="15">
        <f t="shared" si="22"/>
        <v>0</v>
      </c>
      <c r="AS63" s="15">
        <f t="shared" si="22"/>
        <v>0</v>
      </c>
      <c r="AT63" s="15">
        <f t="shared" si="22"/>
        <v>0</v>
      </c>
      <c r="AU63" s="16">
        <f t="shared" si="22"/>
        <v>0</v>
      </c>
      <c r="AV63" s="14">
        <f t="shared" si="22"/>
        <v>0</v>
      </c>
      <c r="AW63" s="15">
        <f t="shared" si="22"/>
        <v>0</v>
      </c>
      <c r="AX63" s="15">
        <f t="shared" si="22"/>
        <v>0</v>
      </c>
      <c r="AY63" s="15">
        <f t="shared" si="22"/>
        <v>0</v>
      </c>
      <c r="AZ63" s="16">
        <f t="shared" si="22"/>
        <v>0</v>
      </c>
      <c r="BA63" s="14">
        <f t="shared" si="22"/>
        <v>0</v>
      </c>
      <c r="BB63" s="15">
        <f t="shared" si="22"/>
        <v>0</v>
      </c>
      <c r="BC63" s="15">
        <f t="shared" si="22"/>
        <v>0</v>
      </c>
      <c r="BD63" s="15">
        <f t="shared" si="22"/>
        <v>0</v>
      </c>
      <c r="BE63" s="16">
        <f t="shared" si="22"/>
        <v>0</v>
      </c>
      <c r="BF63" s="14">
        <f t="shared" si="22"/>
        <v>0</v>
      </c>
      <c r="BG63" s="15">
        <f t="shared" si="22"/>
        <v>0</v>
      </c>
      <c r="BH63" s="15">
        <f t="shared" si="22"/>
        <v>0</v>
      </c>
      <c r="BI63" s="15">
        <f t="shared" si="22"/>
        <v>0</v>
      </c>
      <c r="BJ63" s="16">
        <f t="shared" si="22"/>
        <v>0</v>
      </c>
      <c r="BK63" s="16">
        <f t="shared" si="22"/>
        <v>0</v>
      </c>
      <c r="BL63" s="28"/>
      <c r="BO63" s="50"/>
    </row>
    <row r="64" spans="1:67" s="13" customFormat="1" x14ac:dyDescent="0.35">
      <c r="A64" s="54"/>
      <c r="B64" s="70"/>
      <c r="C64" s="19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1"/>
      <c r="BO64" s="48"/>
    </row>
    <row r="65" spans="1:67" s="13" customFormat="1" x14ac:dyDescent="0.35">
      <c r="A65" s="54" t="s">
        <v>42</v>
      </c>
      <c r="B65" s="8" t="s">
        <v>43</v>
      </c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1"/>
      <c r="BO65" s="48"/>
    </row>
    <row r="66" spans="1:67" s="13" customFormat="1" x14ac:dyDescent="0.35">
      <c r="A66" s="54" t="s">
        <v>7</v>
      </c>
      <c r="B66" s="69" t="s">
        <v>44</v>
      </c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1"/>
      <c r="BO66" s="48"/>
    </row>
    <row r="67" spans="1:67" s="26" customFormat="1" x14ac:dyDescent="0.35">
      <c r="A67" s="55"/>
      <c r="B67" s="68" t="s">
        <v>33</v>
      </c>
      <c r="C67" s="23">
        <v>0</v>
      </c>
      <c r="D67" s="24">
        <v>0</v>
      </c>
      <c r="E67" s="24">
        <v>0</v>
      </c>
      <c r="F67" s="24">
        <v>0</v>
      </c>
      <c r="G67" s="25">
        <v>0</v>
      </c>
      <c r="H67" s="23">
        <v>0</v>
      </c>
      <c r="I67" s="24">
        <v>0</v>
      </c>
      <c r="J67" s="24">
        <v>0</v>
      </c>
      <c r="K67" s="24">
        <v>0</v>
      </c>
      <c r="L67" s="25">
        <v>0</v>
      </c>
      <c r="M67" s="23">
        <v>0</v>
      </c>
      <c r="N67" s="24">
        <v>0</v>
      </c>
      <c r="O67" s="24">
        <v>0</v>
      </c>
      <c r="P67" s="24">
        <v>0</v>
      </c>
      <c r="Q67" s="25">
        <v>0</v>
      </c>
      <c r="R67" s="23">
        <v>0</v>
      </c>
      <c r="S67" s="24">
        <v>0</v>
      </c>
      <c r="T67" s="24">
        <v>0</v>
      </c>
      <c r="U67" s="24">
        <v>0</v>
      </c>
      <c r="V67" s="25">
        <v>0</v>
      </c>
      <c r="W67" s="23">
        <v>0</v>
      </c>
      <c r="X67" s="24">
        <v>0</v>
      </c>
      <c r="Y67" s="24">
        <v>0</v>
      </c>
      <c r="Z67" s="24">
        <v>0</v>
      </c>
      <c r="AA67" s="25">
        <v>0</v>
      </c>
      <c r="AB67" s="23">
        <v>0</v>
      </c>
      <c r="AC67" s="24">
        <v>0</v>
      </c>
      <c r="AD67" s="24">
        <v>0</v>
      </c>
      <c r="AE67" s="24">
        <v>0</v>
      </c>
      <c r="AF67" s="25">
        <v>0</v>
      </c>
      <c r="AG67" s="23">
        <v>0</v>
      </c>
      <c r="AH67" s="24">
        <v>0</v>
      </c>
      <c r="AI67" s="24">
        <v>0</v>
      </c>
      <c r="AJ67" s="24">
        <v>0</v>
      </c>
      <c r="AK67" s="25">
        <v>0</v>
      </c>
      <c r="AL67" s="23">
        <v>0</v>
      </c>
      <c r="AM67" s="24">
        <v>0</v>
      </c>
      <c r="AN67" s="24">
        <v>0</v>
      </c>
      <c r="AO67" s="24">
        <v>0</v>
      </c>
      <c r="AP67" s="25">
        <v>0</v>
      </c>
      <c r="AQ67" s="23">
        <v>0</v>
      </c>
      <c r="AR67" s="24">
        <v>0</v>
      </c>
      <c r="AS67" s="24">
        <v>0</v>
      </c>
      <c r="AT67" s="24">
        <v>0</v>
      </c>
      <c r="AU67" s="25">
        <v>0</v>
      </c>
      <c r="AV67" s="23">
        <v>0</v>
      </c>
      <c r="AW67" s="24">
        <v>0</v>
      </c>
      <c r="AX67" s="24">
        <v>0</v>
      </c>
      <c r="AY67" s="24">
        <v>0</v>
      </c>
      <c r="AZ67" s="25">
        <v>0</v>
      </c>
      <c r="BA67" s="23">
        <v>0</v>
      </c>
      <c r="BB67" s="24">
        <v>0</v>
      </c>
      <c r="BC67" s="24">
        <v>0</v>
      </c>
      <c r="BD67" s="24">
        <v>0</v>
      </c>
      <c r="BE67" s="25">
        <v>0</v>
      </c>
      <c r="BF67" s="23">
        <v>0</v>
      </c>
      <c r="BG67" s="24">
        <v>0</v>
      </c>
      <c r="BH67" s="24">
        <v>0</v>
      </c>
      <c r="BI67" s="24">
        <v>0</v>
      </c>
      <c r="BJ67" s="25">
        <v>0</v>
      </c>
      <c r="BK67" s="71">
        <v>0</v>
      </c>
      <c r="BO67" s="48"/>
    </row>
    <row r="68" spans="1:67" s="18" customFormat="1" x14ac:dyDescent="0.35">
      <c r="A68" s="54"/>
      <c r="B68" s="70" t="s">
        <v>27</v>
      </c>
      <c r="C68" s="14">
        <v>0</v>
      </c>
      <c r="D68" s="15">
        <v>0</v>
      </c>
      <c r="E68" s="15">
        <v>0</v>
      </c>
      <c r="F68" s="15">
        <v>0</v>
      </c>
      <c r="G68" s="16">
        <v>0</v>
      </c>
      <c r="H68" s="14">
        <v>0</v>
      </c>
      <c r="I68" s="15">
        <v>0</v>
      </c>
      <c r="J68" s="15">
        <v>0</v>
      </c>
      <c r="K68" s="15">
        <v>0</v>
      </c>
      <c r="L68" s="16">
        <v>0</v>
      </c>
      <c r="M68" s="14">
        <v>0</v>
      </c>
      <c r="N68" s="15">
        <v>0</v>
      </c>
      <c r="O68" s="15">
        <v>0</v>
      </c>
      <c r="P68" s="15">
        <v>0</v>
      </c>
      <c r="Q68" s="16">
        <v>0</v>
      </c>
      <c r="R68" s="14">
        <v>0</v>
      </c>
      <c r="S68" s="15">
        <v>0</v>
      </c>
      <c r="T68" s="15">
        <v>0</v>
      </c>
      <c r="U68" s="15">
        <v>0</v>
      </c>
      <c r="V68" s="16">
        <v>0</v>
      </c>
      <c r="W68" s="14">
        <v>0</v>
      </c>
      <c r="X68" s="15">
        <v>0</v>
      </c>
      <c r="Y68" s="15">
        <v>0</v>
      </c>
      <c r="Z68" s="15">
        <v>0</v>
      </c>
      <c r="AA68" s="16">
        <v>0</v>
      </c>
      <c r="AB68" s="14">
        <v>0</v>
      </c>
      <c r="AC68" s="15">
        <v>0</v>
      </c>
      <c r="AD68" s="15">
        <v>0</v>
      </c>
      <c r="AE68" s="15">
        <v>0</v>
      </c>
      <c r="AF68" s="16">
        <v>0</v>
      </c>
      <c r="AG68" s="14">
        <v>0</v>
      </c>
      <c r="AH68" s="15">
        <v>0</v>
      </c>
      <c r="AI68" s="15">
        <v>0</v>
      </c>
      <c r="AJ68" s="15">
        <v>0</v>
      </c>
      <c r="AK68" s="16">
        <v>0</v>
      </c>
      <c r="AL68" s="14">
        <v>0</v>
      </c>
      <c r="AM68" s="15">
        <v>0</v>
      </c>
      <c r="AN68" s="15">
        <v>0</v>
      </c>
      <c r="AO68" s="15">
        <v>0</v>
      </c>
      <c r="AP68" s="16">
        <v>0</v>
      </c>
      <c r="AQ68" s="14">
        <v>0</v>
      </c>
      <c r="AR68" s="15">
        <v>0</v>
      </c>
      <c r="AS68" s="15">
        <v>0</v>
      </c>
      <c r="AT68" s="15">
        <v>0</v>
      </c>
      <c r="AU68" s="16">
        <v>0</v>
      </c>
      <c r="AV68" s="14">
        <v>0</v>
      </c>
      <c r="AW68" s="15">
        <v>0</v>
      </c>
      <c r="AX68" s="15">
        <v>0</v>
      </c>
      <c r="AY68" s="15">
        <v>0</v>
      </c>
      <c r="AZ68" s="16">
        <v>0</v>
      </c>
      <c r="BA68" s="14">
        <v>0</v>
      </c>
      <c r="BB68" s="15">
        <v>0</v>
      </c>
      <c r="BC68" s="15">
        <v>0</v>
      </c>
      <c r="BD68" s="15">
        <v>0</v>
      </c>
      <c r="BE68" s="16">
        <v>0</v>
      </c>
      <c r="BF68" s="14">
        <v>0</v>
      </c>
      <c r="BG68" s="15">
        <v>0</v>
      </c>
      <c r="BH68" s="15">
        <v>0</v>
      </c>
      <c r="BI68" s="15">
        <v>0</v>
      </c>
      <c r="BJ68" s="16">
        <v>0</v>
      </c>
      <c r="BK68" s="17">
        <v>0</v>
      </c>
      <c r="BO68" s="50"/>
    </row>
    <row r="69" spans="1:67" s="13" customFormat="1" ht="12" customHeight="1" x14ac:dyDescent="0.35">
      <c r="A69" s="54"/>
      <c r="B69" s="66"/>
      <c r="C69" s="19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1"/>
      <c r="BL69" s="22"/>
      <c r="BO69" s="48"/>
    </row>
    <row r="70" spans="1:67" s="18" customFormat="1" x14ac:dyDescent="0.35">
      <c r="A70" s="54"/>
      <c r="B70" s="72" t="s">
        <v>45</v>
      </c>
      <c r="C70" s="27">
        <f t="shared" ref="C70:AH70" si="23">C68+C63+C54+C48+C30</f>
        <v>3.0626380000000002E-2</v>
      </c>
      <c r="D70" s="27">
        <f t="shared" si="23"/>
        <v>8.7205097967722001</v>
      </c>
      <c r="E70" s="27">
        <f t="shared" si="23"/>
        <v>0</v>
      </c>
      <c r="F70" s="27">
        <f t="shared" si="23"/>
        <v>0</v>
      </c>
      <c r="G70" s="27">
        <f t="shared" si="23"/>
        <v>3.7462420600000002</v>
      </c>
      <c r="H70" s="27">
        <f t="shared" si="23"/>
        <v>79.464270470000002</v>
      </c>
      <c r="I70" s="27">
        <f t="shared" si="23"/>
        <v>23.416202550000001</v>
      </c>
      <c r="J70" s="27">
        <f t="shared" si="23"/>
        <v>4.3109134899999999</v>
      </c>
      <c r="K70" s="27">
        <f t="shared" si="23"/>
        <v>0</v>
      </c>
      <c r="L70" s="27">
        <f t="shared" si="23"/>
        <v>60.399305820000002</v>
      </c>
      <c r="M70" s="27">
        <f t="shared" si="23"/>
        <v>0</v>
      </c>
      <c r="N70" s="27">
        <f t="shared" si="23"/>
        <v>0</v>
      </c>
      <c r="O70" s="27">
        <f t="shared" si="23"/>
        <v>0</v>
      </c>
      <c r="P70" s="27">
        <f t="shared" si="23"/>
        <v>0</v>
      </c>
      <c r="Q70" s="27">
        <f t="shared" si="23"/>
        <v>0</v>
      </c>
      <c r="R70" s="27">
        <f t="shared" si="23"/>
        <v>49.759689390000005</v>
      </c>
      <c r="S70" s="27">
        <f t="shared" si="23"/>
        <v>0.18776855000000003</v>
      </c>
      <c r="T70" s="27">
        <f t="shared" si="23"/>
        <v>0</v>
      </c>
      <c r="U70" s="27">
        <f t="shared" si="23"/>
        <v>0</v>
      </c>
      <c r="V70" s="27">
        <f t="shared" si="23"/>
        <v>7.0170002899999986</v>
      </c>
      <c r="W70" s="27">
        <f t="shared" si="23"/>
        <v>7.8225199999999995E-3</v>
      </c>
      <c r="X70" s="27">
        <f t="shared" si="23"/>
        <v>0.23544198999999999</v>
      </c>
      <c r="Y70" s="27">
        <f t="shared" si="23"/>
        <v>0</v>
      </c>
      <c r="Z70" s="27">
        <f t="shared" si="23"/>
        <v>0</v>
      </c>
      <c r="AA70" s="27">
        <f t="shared" si="23"/>
        <v>0</v>
      </c>
      <c r="AB70" s="27">
        <f t="shared" si="23"/>
        <v>24.030236399999996</v>
      </c>
      <c r="AC70" s="27">
        <f t="shared" si="23"/>
        <v>2.4433912399999995</v>
      </c>
      <c r="AD70" s="27">
        <f t="shared" si="23"/>
        <v>0</v>
      </c>
      <c r="AE70" s="27">
        <f t="shared" si="23"/>
        <v>0</v>
      </c>
      <c r="AF70" s="27">
        <f t="shared" si="23"/>
        <v>58.148521640459983</v>
      </c>
      <c r="AG70" s="27">
        <f t="shared" si="23"/>
        <v>0</v>
      </c>
      <c r="AH70" s="27">
        <f t="shared" si="23"/>
        <v>0</v>
      </c>
      <c r="AI70" s="27">
        <f t="shared" ref="AI70:BK70" si="24">AI68+AI63+AI54+AI48+AI30</f>
        <v>0</v>
      </c>
      <c r="AJ70" s="27">
        <f t="shared" si="24"/>
        <v>0</v>
      </c>
      <c r="AK70" s="27">
        <f t="shared" si="24"/>
        <v>0</v>
      </c>
      <c r="AL70" s="27">
        <f t="shared" si="24"/>
        <v>10.271671900000003</v>
      </c>
      <c r="AM70" s="27">
        <f t="shared" si="24"/>
        <v>0.30924384000000005</v>
      </c>
      <c r="AN70" s="27">
        <f t="shared" si="24"/>
        <v>0</v>
      </c>
      <c r="AO70" s="27">
        <f t="shared" si="24"/>
        <v>0</v>
      </c>
      <c r="AP70" s="27">
        <f t="shared" si="24"/>
        <v>10.17562131</v>
      </c>
      <c r="AQ70" s="27">
        <f t="shared" si="24"/>
        <v>0</v>
      </c>
      <c r="AR70" s="27">
        <f t="shared" si="24"/>
        <v>0</v>
      </c>
      <c r="AS70" s="27">
        <f t="shared" si="24"/>
        <v>0</v>
      </c>
      <c r="AT70" s="27">
        <f t="shared" si="24"/>
        <v>0</v>
      </c>
      <c r="AU70" s="27">
        <f t="shared" si="24"/>
        <v>0</v>
      </c>
      <c r="AV70" s="27">
        <f t="shared" si="24"/>
        <v>511.5320592600001</v>
      </c>
      <c r="AW70" s="27">
        <f t="shared" si="24"/>
        <v>117.89475790249244</v>
      </c>
      <c r="AX70" s="27">
        <f t="shared" si="24"/>
        <v>0</v>
      </c>
      <c r="AY70" s="27">
        <f t="shared" si="24"/>
        <v>0</v>
      </c>
      <c r="AZ70" s="27">
        <f t="shared" si="24"/>
        <v>1041.0493887099999</v>
      </c>
      <c r="BA70" s="27">
        <f t="shared" si="24"/>
        <v>0</v>
      </c>
      <c r="BB70" s="27">
        <f t="shared" si="24"/>
        <v>0</v>
      </c>
      <c r="BC70" s="27">
        <f t="shared" si="24"/>
        <v>0</v>
      </c>
      <c r="BD70" s="27">
        <f t="shared" si="24"/>
        <v>0</v>
      </c>
      <c r="BE70" s="27">
        <f t="shared" si="24"/>
        <v>0</v>
      </c>
      <c r="BF70" s="27">
        <f t="shared" si="24"/>
        <v>312.03815829999996</v>
      </c>
      <c r="BG70" s="27">
        <f t="shared" si="24"/>
        <v>38.545996590000001</v>
      </c>
      <c r="BH70" s="27">
        <f t="shared" si="24"/>
        <v>0</v>
      </c>
      <c r="BI70" s="27">
        <f t="shared" si="24"/>
        <v>0</v>
      </c>
      <c r="BJ70" s="27">
        <f t="shared" si="24"/>
        <v>317.88507630999999</v>
      </c>
      <c r="BK70" s="17">
        <f t="shared" si="24"/>
        <v>2681.6199167097247</v>
      </c>
      <c r="BL70" s="28">
        <f>+BK70+BK74</f>
        <v>2681.6199167097247</v>
      </c>
      <c r="BM70" s="50">
        <f>BL70-BK70</f>
        <v>0</v>
      </c>
      <c r="BO70" s="50"/>
    </row>
    <row r="71" spans="1:67" s="13" customFormat="1" x14ac:dyDescent="0.35">
      <c r="A71" s="54"/>
      <c r="B71" s="70"/>
      <c r="C71" s="9"/>
      <c r="D71" s="10"/>
      <c r="E71" s="10"/>
      <c r="F71" s="10"/>
      <c r="G71" s="11"/>
      <c r="H71" s="9"/>
      <c r="I71" s="10"/>
      <c r="J71" s="10"/>
      <c r="K71" s="10"/>
      <c r="L71" s="11"/>
      <c r="M71" s="9"/>
      <c r="N71" s="10"/>
      <c r="O71" s="10"/>
      <c r="P71" s="10"/>
      <c r="Q71" s="11"/>
      <c r="R71" s="9"/>
      <c r="S71" s="10"/>
      <c r="T71" s="10"/>
      <c r="U71" s="10"/>
      <c r="V71" s="11"/>
      <c r="W71" s="9"/>
      <c r="X71" s="10"/>
      <c r="Y71" s="10"/>
      <c r="Z71" s="10"/>
      <c r="AA71" s="11"/>
      <c r="AB71" s="9"/>
      <c r="AC71" s="10"/>
      <c r="AD71" s="10"/>
      <c r="AE71" s="10"/>
      <c r="AF71" s="11"/>
      <c r="AG71" s="9"/>
      <c r="AH71" s="10"/>
      <c r="AI71" s="10"/>
      <c r="AJ71" s="10"/>
      <c r="AK71" s="11"/>
      <c r="AL71" s="9"/>
      <c r="AM71" s="10"/>
      <c r="AN71" s="10"/>
      <c r="AO71" s="10"/>
      <c r="AP71" s="11"/>
      <c r="AQ71" s="9"/>
      <c r="AR71" s="10"/>
      <c r="AS71" s="10"/>
      <c r="AT71" s="10"/>
      <c r="AU71" s="11"/>
      <c r="AV71" s="9"/>
      <c r="AW71" s="10"/>
      <c r="AX71" s="10"/>
      <c r="AY71" s="10"/>
      <c r="AZ71" s="11"/>
      <c r="BA71" s="9"/>
      <c r="BB71" s="10"/>
      <c r="BC71" s="10"/>
      <c r="BD71" s="10"/>
      <c r="BE71" s="11"/>
      <c r="BF71" s="9"/>
      <c r="BG71" s="10"/>
      <c r="BH71" s="10"/>
      <c r="BI71" s="10"/>
      <c r="BJ71" s="11"/>
      <c r="BK71" s="12"/>
      <c r="BL71" s="76">
        <v>2681.6199167097247</v>
      </c>
      <c r="BM71" s="48">
        <f>BL71-BL70</f>
        <v>0</v>
      </c>
      <c r="BO71" s="48"/>
    </row>
    <row r="72" spans="1:67" s="13" customFormat="1" x14ac:dyDescent="0.35">
      <c r="A72" s="54" t="s">
        <v>28</v>
      </c>
      <c r="B72" s="60" t="s">
        <v>29</v>
      </c>
      <c r="C72" s="9"/>
      <c r="D72" s="10"/>
      <c r="E72" s="10"/>
      <c r="F72" s="10"/>
      <c r="G72" s="11"/>
      <c r="H72" s="9"/>
      <c r="I72" s="10"/>
      <c r="J72" s="10"/>
      <c r="K72" s="10"/>
      <c r="L72" s="11"/>
      <c r="M72" s="9"/>
      <c r="N72" s="10"/>
      <c r="O72" s="10"/>
      <c r="P72" s="10"/>
      <c r="Q72" s="11"/>
      <c r="R72" s="9"/>
      <c r="S72" s="10"/>
      <c r="T72" s="10"/>
      <c r="U72" s="10"/>
      <c r="V72" s="11"/>
      <c r="W72" s="9"/>
      <c r="X72" s="10"/>
      <c r="Y72" s="10"/>
      <c r="Z72" s="10"/>
      <c r="AA72" s="11"/>
      <c r="AB72" s="9"/>
      <c r="AC72" s="10"/>
      <c r="AD72" s="10"/>
      <c r="AE72" s="10"/>
      <c r="AF72" s="11"/>
      <c r="AG72" s="9"/>
      <c r="AH72" s="10"/>
      <c r="AI72" s="10"/>
      <c r="AJ72" s="10"/>
      <c r="AK72" s="11"/>
      <c r="AL72" s="9"/>
      <c r="AM72" s="10"/>
      <c r="AN72" s="10"/>
      <c r="AO72" s="10"/>
      <c r="AP72" s="11"/>
      <c r="AQ72" s="9"/>
      <c r="AR72" s="10"/>
      <c r="AS72" s="10"/>
      <c r="AT72" s="10"/>
      <c r="AU72" s="11"/>
      <c r="AV72" s="9"/>
      <c r="AW72" s="10"/>
      <c r="AX72" s="10"/>
      <c r="AY72" s="10"/>
      <c r="AZ72" s="11"/>
      <c r="BA72" s="9"/>
      <c r="BB72" s="10"/>
      <c r="BC72" s="10"/>
      <c r="BD72" s="10"/>
      <c r="BE72" s="11"/>
      <c r="BF72" s="9"/>
      <c r="BG72" s="10"/>
      <c r="BH72" s="10"/>
      <c r="BI72" s="10"/>
      <c r="BJ72" s="11"/>
      <c r="BK72" s="12"/>
      <c r="BL72" s="48"/>
      <c r="BM72" s="49"/>
      <c r="BO72" s="48"/>
    </row>
    <row r="73" spans="1:67" s="13" customFormat="1" x14ac:dyDescent="0.35">
      <c r="A73" s="54"/>
      <c r="B73" s="59"/>
      <c r="C73" s="9"/>
      <c r="D73" s="10"/>
      <c r="E73" s="10"/>
      <c r="F73" s="10"/>
      <c r="G73" s="11"/>
      <c r="H73" s="9"/>
      <c r="I73" s="10"/>
      <c r="J73" s="10"/>
      <c r="K73" s="10"/>
      <c r="L73" s="11"/>
      <c r="M73" s="9"/>
      <c r="N73" s="10"/>
      <c r="O73" s="10"/>
      <c r="P73" s="10"/>
      <c r="Q73" s="11"/>
      <c r="R73" s="9"/>
      <c r="S73" s="10"/>
      <c r="T73" s="10"/>
      <c r="U73" s="10"/>
      <c r="V73" s="11"/>
      <c r="W73" s="9"/>
      <c r="X73" s="10"/>
      <c r="Y73" s="10"/>
      <c r="Z73" s="10"/>
      <c r="AA73" s="11"/>
      <c r="AB73" s="9"/>
      <c r="AC73" s="10"/>
      <c r="AD73" s="10"/>
      <c r="AE73" s="10"/>
      <c r="AF73" s="11"/>
      <c r="AG73" s="9"/>
      <c r="AH73" s="10"/>
      <c r="AI73" s="10"/>
      <c r="AJ73" s="10"/>
      <c r="AK73" s="11"/>
      <c r="AL73" s="9"/>
      <c r="AM73" s="10"/>
      <c r="AN73" s="10"/>
      <c r="AO73" s="10"/>
      <c r="AP73" s="11"/>
      <c r="AQ73" s="9"/>
      <c r="AR73" s="10"/>
      <c r="AS73" s="10"/>
      <c r="AT73" s="10"/>
      <c r="AU73" s="11"/>
      <c r="AV73" s="9"/>
      <c r="AW73" s="10"/>
      <c r="AX73" s="10"/>
      <c r="AY73" s="10"/>
      <c r="AZ73" s="11"/>
      <c r="BA73" s="9"/>
      <c r="BB73" s="10"/>
      <c r="BC73" s="10"/>
      <c r="BD73" s="10"/>
      <c r="BE73" s="11"/>
      <c r="BF73" s="9"/>
      <c r="BG73" s="10"/>
      <c r="BH73" s="10"/>
      <c r="BI73" s="10"/>
      <c r="BJ73" s="11"/>
      <c r="BK73" s="12">
        <f>SUM(C73:BJ73)</f>
        <v>0</v>
      </c>
      <c r="BL73" s="22"/>
      <c r="BO73" s="48"/>
    </row>
    <row r="74" spans="1:67" s="18" customFormat="1" ht="15" thickBot="1" x14ac:dyDescent="0.4">
      <c r="A74" s="54"/>
      <c r="B74" s="73" t="s">
        <v>27</v>
      </c>
      <c r="C74" s="74">
        <f t="shared" ref="C74:AH74" si="25">SUM(C73:C73)</f>
        <v>0</v>
      </c>
      <c r="D74" s="74">
        <f t="shared" si="25"/>
        <v>0</v>
      </c>
      <c r="E74" s="74">
        <f t="shared" si="25"/>
        <v>0</v>
      </c>
      <c r="F74" s="74">
        <f t="shared" si="25"/>
        <v>0</v>
      </c>
      <c r="G74" s="74">
        <f t="shared" si="25"/>
        <v>0</v>
      </c>
      <c r="H74" s="74">
        <f t="shared" si="25"/>
        <v>0</v>
      </c>
      <c r="I74" s="74">
        <f t="shared" si="25"/>
        <v>0</v>
      </c>
      <c r="J74" s="74">
        <f t="shared" si="25"/>
        <v>0</v>
      </c>
      <c r="K74" s="74">
        <f t="shared" si="25"/>
        <v>0</v>
      </c>
      <c r="L74" s="74">
        <f t="shared" si="25"/>
        <v>0</v>
      </c>
      <c r="M74" s="74">
        <f t="shared" si="25"/>
        <v>0</v>
      </c>
      <c r="N74" s="74">
        <f t="shared" si="25"/>
        <v>0</v>
      </c>
      <c r="O74" s="74">
        <f t="shared" si="25"/>
        <v>0</v>
      </c>
      <c r="P74" s="74">
        <f t="shared" si="25"/>
        <v>0</v>
      </c>
      <c r="Q74" s="74">
        <f t="shared" si="25"/>
        <v>0</v>
      </c>
      <c r="R74" s="74">
        <f t="shared" si="25"/>
        <v>0</v>
      </c>
      <c r="S74" s="74">
        <f t="shared" si="25"/>
        <v>0</v>
      </c>
      <c r="T74" s="74">
        <f t="shared" si="25"/>
        <v>0</v>
      </c>
      <c r="U74" s="74">
        <f t="shared" si="25"/>
        <v>0</v>
      </c>
      <c r="V74" s="74">
        <f t="shared" si="25"/>
        <v>0</v>
      </c>
      <c r="W74" s="74">
        <f t="shared" si="25"/>
        <v>0</v>
      </c>
      <c r="X74" s="74">
        <f t="shared" si="25"/>
        <v>0</v>
      </c>
      <c r="Y74" s="74">
        <f t="shared" si="25"/>
        <v>0</v>
      </c>
      <c r="Z74" s="74">
        <f t="shared" si="25"/>
        <v>0</v>
      </c>
      <c r="AA74" s="74">
        <f t="shared" si="25"/>
        <v>0</v>
      </c>
      <c r="AB74" s="74">
        <f t="shared" si="25"/>
        <v>0</v>
      </c>
      <c r="AC74" s="74">
        <f t="shared" si="25"/>
        <v>0</v>
      </c>
      <c r="AD74" s="74">
        <f t="shared" si="25"/>
        <v>0</v>
      </c>
      <c r="AE74" s="74">
        <f t="shared" si="25"/>
        <v>0</v>
      </c>
      <c r="AF74" s="74">
        <f t="shared" si="25"/>
        <v>0</v>
      </c>
      <c r="AG74" s="74">
        <f t="shared" si="25"/>
        <v>0</v>
      </c>
      <c r="AH74" s="74">
        <f t="shared" si="25"/>
        <v>0</v>
      </c>
      <c r="AI74" s="74">
        <f t="shared" ref="AI74:BK74" si="26">SUM(AI73:AI73)</f>
        <v>0</v>
      </c>
      <c r="AJ74" s="74">
        <f t="shared" si="26"/>
        <v>0</v>
      </c>
      <c r="AK74" s="74">
        <f t="shared" si="26"/>
        <v>0</v>
      </c>
      <c r="AL74" s="74">
        <f t="shared" si="26"/>
        <v>0</v>
      </c>
      <c r="AM74" s="74">
        <f t="shared" si="26"/>
        <v>0</v>
      </c>
      <c r="AN74" s="74">
        <f t="shared" si="26"/>
        <v>0</v>
      </c>
      <c r="AO74" s="74">
        <f t="shared" si="26"/>
        <v>0</v>
      </c>
      <c r="AP74" s="74">
        <f t="shared" si="26"/>
        <v>0</v>
      </c>
      <c r="AQ74" s="74">
        <f t="shared" si="26"/>
        <v>0</v>
      </c>
      <c r="AR74" s="74">
        <f t="shared" si="26"/>
        <v>0</v>
      </c>
      <c r="AS74" s="74">
        <f t="shared" si="26"/>
        <v>0</v>
      </c>
      <c r="AT74" s="74">
        <f t="shared" si="26"/>
        <v>0</v>
      </c>
      <c r="AU74" s="74">
        <f t="shared" si="26"/>
        <v>0</v>
      </c>
      <c r="AV74" s="74">
        <f t="shared" si="26"/>
        <v>0</v>
      </c>
      <c r="AW74" s="74">
        <f t="shared" si="26"/>
        <v>0</v>
      </c>
      <c r="AX74" s="74">
        <f t="shared" si="26"/>
        <v>0</v>
      </c>
      <c r="AY74" s="74">
        <f t="shared" si="26"/>
        <v>0</v>
      </c>
      <c r="AZ74" s="74">
        <f t="shared" si="26"/>
        <v>0</v>
      </c>
      <c r="BA74" s="74">
        <f t="shared" si="26"/>
        <v>0</v>
      </c>
      <c r="BB74" s="74">
        <f t="shared" si="26"/>
        <v>0</v>
      </c>
      <c r="BC74" s="74">
        <f t="shared" si="26"/>
        <v>0</v>
      </c>
      <c r="BD74" s="74">
        <f t="shared" si="26"/>
        <v>0</v>
      </c>
      <c r="BE74" s="74">
        <f t="shared" si="26"/>
        <v>0</v>
      </c>
      <c r="BF74" s="74">
        <f t="shared" si="26"/>
        <v>0</v>
      </c>
      <c r="BG74" s="74">
        <f t="shared" si="26"/>
        <v>0</v>
      </c>
      <c r="BH74" s="74">
        <f t="shared" si="26"/>
        <v>0</v>
      </c>
      <c r="BI74" s="74">
        <f t="shared" si="26"/>
        <v>0</v>
      </c>
      <c r="BJ74" s="74">
        <f t="shared" si="26"/>
        <v>0</v>
      </c>
      <c r="BK74" s="75">
        <f t="shared" si="26"/>
        <v>0</v>
      </c>
      <c r="BO74" s="50"/>
    </row>
    <row r="75" spans="1:67" x14ac:dyDescent="0.35">
      <c r="G75" s="7"/>
      <c r="Q75" s="7"/>
      <c r="AA75" s="7"/>
      <c r="AK75" s="7"/>
      <c r="AU75" s="7"/>
      <c r="BE75" s="7"/>
    </row>
    <row r="76" spans="1:67" x14ac:dyDescent="0.35">
      <c r="D76" s="7"/>
    </row>
    <row r="77" spans="1:67" x14ac:dyDescent="0.35"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</row>
  </sheetData>
  <mergeCells count="25">
    <mergeCell ref="BK3:BK6"/>
    <mergeCell ref="BA4:BJ4"/>
    <mergeCell ref="A2:A6"/>
    <mergeCell ref="B2:B6"/>
    <mergeCell ref="C2:BK2"/>
    <mergeCell ref="C3:V3"/>
    <mergeCell ref="W3:AP3"/>
    <mergeCell ref="C5:G5"/>
    <mergeCell ref="H5:L5"/>
    <mergeCell ref="W5:AA5"/>
    <mergeCell ref="C4:L4"/>
    <mergeCell ref="M4:V4"/>
    <mergeCell ref="AQ4:AZ4"/>
    <mergeCell ref="AG4:AP4"/>
    <mergeCell ref="AV5:AZ5"/>
    <mergeCell ref="AQ3:BJ3"/>
    <mergeCell ref="AB5:AF5"/>
    <mergeCell ref="BA5:BE5"/>
    <mergeCell ref="BF5:BJ5"/>
    <mergeCell ref="W4:AF4"/>
    <mergeCell ref="M5:Q5"/>
    <mergeCell ref="R5:V5"/>
    <mergeCell ref="AG5:AK5"/>
    <mergeCell ref="AL5:AP5"/>
    <mergeCell ref="AQ5:AU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workbookViewId="0"/>
  </sheetViews>
  <sheetFormatPr defaultRowHeight="14.5" x14ac:dyDescent="0.35"/>
  <cols>
    <col min="1" max="1" width="2.26953125" customWidth="1"/>
    <col min="2" max="2" width="6.7265625" customWidth="1"/>
    <col min="3" max="3" width="25.26953125" bestFit="1" customWidth="1"/>
    <col min="4" max="4" width="15.453125" customWidth="1"/>
    <col min="5" max="6" width="18.26953125" customWidth="1"/>
    <col min="7" max="7" width="10" customWidth="1"/>
    <col min="8" max="8" width="19.81640625" customWidth="1"/>
    <col min="9" max="9" width="15.81640625" bestFit="1" customWidth="1"/>
    <col min="10" max="10" width="17" bestFit="1" customWidth="1"/>
    <col min="11" max="11" width="12.54296875" customWidth="1"/>
    <col min="12" max="12" width="19.81640625" customWidth="1"/>
  </cols>
  <sheetData>
    <row r="1" spans="2:12" x14ac:dyDescent="0.35">
      <c r="B1" s="101" t="s">
        <v>109</v>
      </c>
      <c r="C1" s="102"/>
      <c r="D1" s="102"/>
      <c r="E1" s="102"/>
      <c r="F1" s="102"/>
      <c r="G1" s="102"/>
      <c r="H1" s="102"/>
      <c r="I1" s="102"/>
      <c r="J1" s="102"/>
      <c r="K1" s="102"/>
      <c r="L1" s="103"/>
    </row>
    <row r="2" spans="2:12" x14ac:dyDescent="0.35">
      <c r="B2" s="101" t="s">
        <v>97</v>
      </c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2:12" ht="27" x14ac:dyDescent="0.35">
      <c r="B3" s="29" t="s">
        <v>0</v>
      </c>
      <c r="C3" s="29" t="s">
        <v>51</v>
      </c>
      <c r="D3" s="29" t="s">
        <v>52</v>
      </c>
      <c r="E3" s="29" t="s">
        <v>53</v>
      </c>
      <c r="F3" s="29" t="s">
        <v>21</v>
      </c>
      <c r="G3" s="29" t="s">
        <v>25</v>
      </c>
      <c r="H3" s="29" t="s">
        <v>43</v>
      </c>
      <c r="I3" s="29" t="s">
        <v>54</v>
      </c>
      <c r="J3" s="29" t="s">
        <v>55</v>
      </c>
      <c r="K3" s="29" t="s">
        <v>56</v>
      </c>
      <c r="L3" s="29" t="s">
        <v>57</v>
      </c>
    </row>
    <row r="4" spans="2:12" x14ac:dyDescent="0.35">
      <c r="B4" s="30">
        <v>1</v>
      </c>
      <c r="C4" s="31" t="s">
        <v>58</v>
      </c>
      <c r="D4" s="32">
        <v>0</v>
      </c>
      <c r="E4" s="32">
        <v>0</v>
      </c>
      <c r="F4" s="43">
        <v>4.6239588547700002E-2</v>
      </c>
      <c r="G4" s="32">
        <v>1.7744024192E-3</v>
      </c>
      <c r="H4" s="32">
        <v>0</v>
      </c>
      <c r="I4" s="33">
        <v>0</v>
      </c>
      <c r="J4" s="33">
        <v>0</v>
      </c>
      <c r="K4" s="33">
        <f>SUM(D4:J4)</f>
        <v>4.8013990966900004E-2</v>
      </c>
      <c r="L4" s="32">
        <v>0</v>
      </c>
    </row>
    <row r="5" spans="2:12" x14ac:dyDescent="0.35">
      <c r="B5" s="30">
        <v>2</v>
      </c>
      <c r="C5" s="34" t="s">
        <v>59</v>
      </c>
      <c r="D5" s="32">
        <v>0.14974787341880003</v>
      </c>
      <c r="E5" s="32">
        <v>0</v>
      </c>
      <c r="F5" s="43">
        <v>19.923720665930805</v>
      </c>
      <c r="G5" s="32">
        <v>1.1186918900944003</v>
      </c>
      <c r="H5" s="32">
        <v>0</v>
      </c>
      <c r="I5" s="33">
        <v>0</v>
      </c>
      <c r="J5" s="33">
        <v>0</v>
      </c>
      <c r="K5" s="33">
        <f t="shared" ref="K5:K41" si="0">SUM(D5:J5)</f>
        <v>21.192160429444005</v>
      </c>
      <c r="L5" s="32">
        <v>0</v>
      </c>
    </row>
    <row r="6" spans="2:12" x14ac:dyDescent="0.35">
      <c r="B6" s="30">
        <v>3</v>
      </c>
      <c r="C6" s="31" t="s">
        <v>60</v>
      </c>
      <c r="D6" s="32">
        <v>0</v>
      </c>
      <c r="E6" s="32">
        <v>0</v>
      </c>
      <c r="F6" s="43">
        <v>0.2292791792252</v>
      </c>
      <c r="G6" s="32">
        <v>1.2076933774099999E-2</v>
      </c>
      <c r="H6" s="32">
        <v>0</v>
      </c>
      <c r="I6" s="33">
        <v>0</v>
      </c>
      <c r="J6" s="33">
        <v>0</v>
      </c>
      <c r="K6" s="33">
        <f t="shared" si="0"/>
        <v>0.24135611299929999</v>
      </c>
      <c r="L6" s="32">
        <v>0</v>
      </c>
    </row>
    <row r="7" spans="2:12" x14ac:dyDescent="0.35">
      <c r="B7" s="30">
        <v>4</v>
      </c>
      <c r="C7" s="34" t="s">
        <v>61</v>
      </c>
      <c r="D7" s="32">
        <v>0.15990204332230001</v>
      </c>
      <c r="E7" s="32">
        <v>0</v>
      </c>
      <c r="F7" s="43">
        <v>5.1333642452432011</v>
      </c>
      <c r="G7" s="32">
        <v>0.20243434038559996</v>
      </c>
      <c r="H7" s="32">
        <v>0</v>
      </c>
      <c r="I7" s="33">
        <v>0</v>
      </c>
      <c r="J7" s="33">
        <v>0</v>
      </c>
      <c r="K7" s="33">
        <f t="shared" si="0"/>
        <v>5.4957006289511012</v>
      </c>
      <c r="L7" s="32">
        <v>0</v>
      </c>
    </row>
    <row r="8" spans="2:12" x14ac:dyDescent="0.35">
      <c r="B8" s="30">
        <v>5</v>
      </c>
      <c r="C8" s="34" t="s">
        <v>62</v>
      </c>
      <c r="D8" s="32">
        <v>0.24184515180529995</v>
      </c>
      <c r="E8" s="32">
        <v>0</v>
      </c>
      <c r="F8" s="43">
        <v>14.91516429937391</v>
      </c>
      <c r="G8" s="32">
        <v>0.74553090496449992</v>
      </c>
      <c r="H8" s="32">
        <v>0</v>
      </c>
      <c r="I8" s="33">
        <v>0</v>
      </c>
      <c r="J8" s="33">
        <v>0</v>
      </c>
      <c r="K8" s="33">
        <f t="shared" si="0"/>
        <v>15.90254035614371</v>
      </c>
      <c r="L8" s="32">
        <v>0</v>
      </c>
    </row>
    <row r="9" spans="2:12" x14ac:dyDescent="0.35">
      <c r="B9" s="30">
        <v>6</v>
      </c>
      <c r="C9" s="34" t="s">
        <v>63</v>
      </c>
      <c r="D9" s="32">
        <v>1.3016972741699998E-2</v>
      </c>
      <c r="E9" s="32">
        <v>0</v>
      </c>
      <c r="F9" s="43">
        <v>13.38163766524</v>
      </c>
      <c r="G9" s="32">
        <v>1.4378545587404004</v>
      </c>
      <c r="H9" s="32">
        <v>0</v>
      </c>
      <c r="I9" s="33">
        <v>0</v>
      </c>
      <c r="J9" s="33">
        <v>0</v>
      </c>
      <c r="K9" s="33">
        <f t="shared" si="0"/>
        <v>14.8325091967221</v>
      </c>
      <c r="L9" s="32">
        <v>0</v>
      </c>
    </row>
    <row r="10" spans="2:12" x14ac:dyDescent="0.35">
      <c r="B10" s="30">
        <v>7</v>
      </c>
      <c r="C10" s="34" t="s">
        <v>64</v>
      </c>
      <c r="D10" s="32">
        <v>0.26728760416020003</v>
      </c>
      <c r="E10" s="32">
        <v>0</v>
      </c>
      <c r="F10" s="43">
        <v>29.558922905378616</v>
      </c>
      <c r="G10" s="32">
        <v>2.0222940016423001</v>
      </c>
      <c r="H10" s="32">
        <v>0</v>
      </c>
      <c r="I10" s="33">
        <v>0</v>
      </c>
      <c r="J10" s="33">
        <v>0</v>
      </c>
      <c r="K10" s="33">
        <f t="shared" si="0"/>
        <v>31.848504511181115</v>
      </c>
      <c r="L10" s="32">
        <v>0</v>
      </c>
    </row>
    <row r="11" spans="2:12" x14ac:dyDescent="0.35">
      <c r="B11" s="30">
        <v>8</v>
      </c>
      <c r="C11" s="31" t="s">
        <v>65</v>
      </c>
      <c r="D11" s="32">
        <v>1.0488906440000001E-4</v>
      </c>
      <c r="E11" s="32">
        <v>0</v>
      </c>
      <c r="F11" s="43">
        <v>0.19049548190169999</v>
      </c>
      <c r="G11" s="32">
        <v>3.7042844192999996E-3</v>
      </c>
      <c r="H11" s="32">
        <v>0</v>
      </c>
      <c r="I11" s="33">
        <v>0</v>
      </c>
      <c r="J11" s="33">
        <v>0</v>
      </c>
      <c r="K11" s="33">
        <f t="shared" si="0"/>
        <v>0.19430465538539998</v>
      </c>
      <c r="L11" s="32">
        <v>0</v>
      </c>
    </row>
    <row r="12" spans="2:12" x14ac:dyDescent="0.35">
      <c r="B12" s="30">
        <v>9</v>
      </c>
      <c r="C12" s="31" t="s">
        <v>66</v>
      </c>
      <c r="D12" s="32">
        <v>0</v>
      </c>
      <c r="E12" s="32">
        <v>0</v>
      </c>
      <c r="F12" s="43">
        <v>2.8454834192E-3</v>
      </c>
      <c r="G12" s="32">
        <v>5.1640948379999996E-4</v>
      </c>
      <c r="H12" s="32">
        <v>0</v>
      </c>
      <c r="I12" s="33">
        <v>0</v>
      </c>
      <c r="J12" s="33">
        <v>0</v>
      </c>
      <c r="K12" s="33">
        <f t="shared" si="0"/>
        <v>3.3618929029999999E-3</v>
      </c>
      <c r="L12" s="32">
        <v>0</v>
      </c>
    </row>
    <row r="13" spans="2:12" x14ac:dyDescent="0.35">
      <c r="B13" s="30">
        <v>10</v>
      </c>
      <c r="C13" s="34" t="s">
        <v>67</v>
      </c>
      <c r="D13" s="32">
        <v>2.8950489031000001E-3</v>
      </c>
      <c r="E13" s="32">
        <v>0</v>
      </c>
      <c r="F13" s="43">
        <v>5.9161619971193975</v>
      </c>
      <c r="G13" s="32">
        <v>3.7528370912240008</v>
      </c>
      <c r="H13" s="32">
        <v>0</v>
      </c>
      <c r="I13" s="33">
        <v>0</v>
      </c>
      <c r="J13" s="33">
        <v>0</v>
      </c>
      <c r="K13" s="33">
        <f t="shared" si="0"/>
        <v>9.6718941372464986</v>
      </c>
      <c r="L13" s="32">
        <v>0</v>
      </c>
    </row>
    <row r="14" spans="2:12" x14ac:dyDescent="0.35">
      <c r="B14" s="30">
        <v>11</v>
      </c>
      <c r="C14" s="34" t="s">
        <v>68</v>
      </c>
      <c r="D14" s="32">
        <v>1.730577610732501</v>
      </c>
      <c r="E14" s="32">
        <v>0</v>
      </c>
      <c r="F14" s="43">
        <v>281.50390995372618</v>
      </c>
      <c r="G14" s="32">
        <v>40.213450938842968</v>
      </c>
      <c r="H14" s="32">
        <v>0</v>
      </c>
      <c r="I14" s="33">
        <v>0</v>
      </c>
      <c r="J14" s="33">
        <v>0</v>
      </c>
      <c r="K14" s="33">
        <f t="shared" si="0"/>
        <v>323.44793850330166</v>
      </c>
      <c r="L14" s="32">
        <v>0</v>
      </c>
    </row>
    <row r="15" spans="2:12" x14ac:dyDescent="0.35">
      <c r="B15" s="30">
        <v>12</v>
      </c>
      <c r="C15" s="34" t="s">
        <v>69</v>
      </c>
      <c r="D15" s="32">
        <v>0.35726469770799996</v>
      </c>
      <c r="E15" s="32">
        <v>0</v>
      </c>
      <c r="F15" s="43">
        <v>53.005118518961993</v>
      </c>
      <c r="G15" s="32">
        <v>5.0504698437675017</v>
      </c>
      <c r="H15" s="32">
        <v>0</v>
      </c>
      <c r="I15" s="33">
        <v>0</v>
      </c>
      <c r="J15" s="33">
        <v>0</v>
      </c>
      <c r="K15" s="33">
        <f t="shared" si="0"/>
        <v>58.412853060437492</v>
      </c>
      <c r="L15" s="32">
        <v>0</v>
      </c>
    </row>
    <row r="16" spans="2:12" x14ac:dyDescent="0.35">
      <c r="B16" s="30">
        <v>13</v>
      </c>
      <c r="C16" s="34" t="s">
        <v>70</v>
      </c>
      <c r="D16" s="32">
        <v>1.9038300548000001E-2</v>
      </c>
      <c r="E16" s="32">
        <v>0</v>
      </c>
      <c r="F16" s="43">
        <v>4.596750047211895</v>
      </c>
      <c r="G16" s="32">
        <v>0.57638851499870003</v>
      </c>
      <c r="H16" s="32">
        <v>0</v>
      </c>
      <c r="I16" s="33">
        <v>0</v>
      </c>
      <c r="J16" s="33">
        <v>0</v>
      </c>
      <c r="K16" s="33">
        <f t="shared" si="0"/>
        <v>5.1921768627585951</v>
      </c>
      <c r="L16" s="32">
        <v>0</v>
      </c>
    </row>
    <row r="17" spans="2:12" x14ac:dyDescent="0.35">
      <c r="B17" s="30">
        <v>14</v>
      </c>
      <c r="C17" s="34" t="s">
        <v>71</v>
      </c>
      <c r="D17" s="32">
        <v>1.4034411032000003E-2</v>
      </c>
      <c r="E17" s="32">
        <v>0</v>
      </c>
      <c r="F17" s="43">
        <v>3.2698703642837001</v>
      </c>
      <c r="G17" s="32">
        <v>0.23859774290249999</v>
      </c>
      <c r="H17" s="32">
        <v>0</v>
      </c>
      <c r="I17" s="33">
        <v>0</v>
      </c>
      <c r="J17" s="33">
        <v>0</v>
      </c>
      <c r="K17" s="33">
        <f t="shared" si="0"/>
        <v>3.5225025182182002</v>
      </c>
      <c r="L17" s="32">
        <v>0</v>
      </c>
    </row>
    <row r="18" spans="2:12" x14ac:dyDescent="0.35">
      <c r="B18" s="30">
        <v>15</v>
      </c>
      <c r="C18" s="34" t="s">
        <v>72</v>
      </c>
      <c r="D18" s="32">
        <v>0.1247165025795</v>
      </c>
      <c r="E18" s="32">
        <v>0</v>
      </c>
      <c r="F18" s="43">
        <v>24.545960164010413</v>
      </c>
      <c r="G18" s="32">
        <v>1.9401113875767999</v>
      </c>
      <c r="H18" s="32">
        <v>0</v>
      </c>
      <c r="I18" s="33">
        <v>0</v>
      </c>
      <c r="J18" s="33">
        <v>0</v>
      </c>
      <c r="K18" s="33">
        <f t="shared" si="0"/>
        <v>26.610788054166711</v>
      </c>
      <c r="L18" s="32">
        <v>0</v>
      </c>
    </row>
    <row r="19" spans="2:12" x14ac:dyDescent="0.35">
      <c r="B19" s="30">
        <v>16</v>
      </c>
      <c r="C19" s="34" t="s">
        <v>73</v>
      </c>
      <c r="D19" s="32">
        <v>4.0059731615755032</v>
      </c>
      <c r="E19" s="32">
        <v>0</v>
      </c>
      <c r="F19" s="43">
        <v>154.6855324581208</v>
      </c>
      <c r="G19" s="32">
        <v>19.965921057143714</v>
      </c>
      <c r="H19" s="32">
        <v>0</v>
      </c>
      <c r="I19" s="33">
        <v>0</v>
      </c>
      <c r="J19" s="33">
        <v>0</v>
      </c>
      <c r="K19" s="33">
        <f t="shared" si="0"/>
        <v>178.65742667684</v>
      </c>
      <c r="L19" s="32">
        <v>0</v>
      </c>
    </row>
    <row r="20" spans="2:12" x14ac:dyDescent="0.35">
      <c r="B20" s="30">
        <v>17</v>
      </c>
      <c r="C20" s="34" t="s">
        <v>74</v>
      </c>
      <c r="D20" s="32">
        <v>0.13763849677339998</v>
      </c>
      <c r="E20" s="32">
        <v>0</v>
      </c>
      <c r="F20" s="43">
        <v>12.812920345194993</v>
      </c>
      <c r="G20" s="32">
        <v>1.2861749056424996</v>
      </c>
      <c r="H20" s="32">
        <v>0</v>
      </c>
      <c r="I20" s="33">
        <v>0</v>
      </c>
      <c r="J20" s="33">
        <v>0</v>
      </c>
      <c r="K20" s="33">
        <f t="shared" si="0"/>
        <v>14.236733747610891</v>
      </c>
      <c r="L20" s="32">
        <v>0</v>
      </c>
    </row>
    <row r="21" spans="2:12" x14ac:dyDescent="0.35">
      <c r="B21" s="30">
        <v>18</v>
      </c>
      <c r="C21" s="34" t="s">
        <v>107</v>
      </c>
      <c r="D21" s="32">
        <v>0</v>
      </c>
      <c r="E21" s="32">
        <v>0</v>
      </c>
      <c r="F21" s="43">
        <v>2.2251366451000003E-3</v>
      </c>
      <c r="G21" s="32">
        <v>0</v>
      </c>
      <c r="H21" s="32">
        <v>0</v>
      </c>
      <c r="I21" s="32">
        <v>0</v>
      </c>
      <c r="J21" s="32">
        <v>0</v>
      </c>
      <c r="K21" s="33">
        <f t="shared" si="0"/>
        <v>2.2251366451000003E-3</v>
      </c>
      <c r="L21" s="32">
        <v>0</v>
      </c>
    </row>
    <row r="22" spans="2:12" x14ac:dyDescent="0.35">
      <c r="B22" s="30">
        <v>19</v>
      </c>
      <c r="C22" s="31" t="s">
        <v>95</v>
      </c>
      <c r="D22" s="32">
        <v>0</v>
      </c>
      <c r="E22" s="32">
        <v>0</v>
      </c>
      <c r="F22" s="43">
        <v>0</v>
      </c>
      <c r="G22" s="32">
        <v>0</v>
      </c>
      <c r="H22" s="32">
        <v>0</v>
      </c>
      <c r="I22" s="33">
        <v>0</v>
      </c>
      <c r="J22" s="33">
        <v>0</v>
      </c>
      <c r="K22" s="33">
        <f t="shared" si="0"/>
        <v>0</v>
      </c>
      <c r="L22" s="32">
        <v>0</v>
      </c>
    </row>
    <row r="23" spans="2:12" x14ac:dyDescent="0.35">
      <c r="B23" s="30">
        <v>20</v>
      </c>
      <c r="C23" s="34" t="s">
        <v>75</v>
      </c>
      <c r="D23" s="32">
        <v>0.32257852083550004</v>
      </c>
      <c r="E23" s="32">
        <v>0</v>
      </c>
      <c r="F23" s="43">
        <v>89.565578774006241</v>
      </c>
      <c r="G23" s="32">
        <v>9.5275376084067016</v>
      </c>
      <c r="H23" s="32">
        <v>0</v>
      </c>
      <c r="I23" s="33">
        <v>0</v>
      </c>
      <c r="J23" s="33">
        <v>0</v>
      </c>
      <c r="K23" s="33">
        <f t="shared" si="0"/>
        <v>99.41569490324845</v>
      </c>
      <c r="L23" s="32">
        <v>0</v>
      </c>
    </row>
    <row r="24" spans="2:12" x14ac:dyDescent="0.35">
      <c r="B24" s="30">
        <v>21</v>
      </c>
      <c r="C24" s="34" t="s">
        <v>76</v>
      </c>
      <c r="D24" s="32">
        <v>23.177860251589227</v>
      </c>
      <c r="E24" s="32">
        <v>0</v>
      </c>
      <c r="F24" s="43">
        <v>786.45684737005558</v>
      </c>
      <c r="G24" s="32">
        <v>104.69938261238157</v>
      </c>
      <c r="H24" s="32">
        <v>0</v>
      </c>
      <c r="I24" s="33">
        <v>0</v>
      </c>
      <c r="J24" s="33">
        <v>0</v>
      </c>
      <c r="K24" s="33">
        <f t="shared" si="0"/>
        <v>914.33409023402635</v>
      </c>
      <c r="L24" s="32">
        <v>0</v>
      </c>
    </row>
    <row r="25" spans="2:12" x14ac:dyDescent="0.35">
      <c r="B25" s="30">
        <v>22</v>
      </c>
      <c r="C25" s="31" t="s">
        <v>77</v>
      </c>
      <c r="D25" s="32">
        <v>0</v>
      </c>
      <c r="E25" s="32">
        <v>0</v>
      </c>
      <c r="F25" s="43">
        <v>0.39399481757959998</v>
      </c>
      <c r="G25" s="32">
        <v>3.1511317935400004E-2</v>
      </c>
      <c r="H25" s="32">
        <v>0</v>
      </c>
      <c r="I25" s="33">
        <v>0</v>
      </c>
      <c r="J25" s="33">
        <v>0</v>
      </c>
      <c r="K25" s="33">
        <f t="shared" si="0"/>
        <v>0.42550613551499999</v>
      </c>
      <c r="L25" s="32">
        <v>0</v>
      </c>
    </row>
    <row r="26" spans="2:12" x14ac:dyDescent="0.35">
      <c r="B26" s="30">
        <v>23</v>
      </c>
      <c r="C26" s="34" t="s">
        <v>78</v>
      </c>
      <c r="D26" s="32">
        <v>5.3804023225000001E-3</v>
      </c>
      <c r="E26" s="32">
        <v>0</v>
      </c>
      <c r="F26" s="43">
        <v>0.49895499874050014</v>
      </c>
      <c r="G26" s="32">
        <v>1.1943647161200001E-2</v>
      </c>
      <c r="H26" s="32">
        <v>0</v>
      </c>
      <c r="I26" s="33">
        <v>0</v>
      </c>
      <c r="J26" s="33">
        <v>0</v>
      </c>
      <c r="K26" s="33">
        <f t="shared" si="0"/>
        <v>0.51627904822420012</v>
      </c>
      <c r="L26" s="32">
        <v>0</v>
      </c>
    </row>
    <row r="27" spans="2:12" x14ac:dyDescent="0.35">
      <c r="B27" s="30">
        <v>24</v>
      </c>
      <c r="C27" s="31" t="s">
        <v>79</v>
      </c>
      <c r="D27" s="32">
        <v>0</v>
      </c>
      <c r="E27" s="32">
        <v>0</v>
      </c>
      <c r="F27" s="43">
        <v>0.27320860806399994</v>
      </c>
      <c r="G27" s="32">
        <v>0</v>
      </c>
      <c r="H27" s="32">
        <v>0</v>
      </c>
      <c r="I27" s="33">
        <v>0</v>
      </c>
      <c r="J27" s="33">
        <v>0</v>
      </c>
      <c r="K27" s="33">
        <f t="shared" si="0"/>
        <v>0.27320860806399994</v>
      </c>
      <c r="L27" s="32">
        <v>0</v>
      </c>
    </row>
    <row r="28" spans="2:12" x14ac:dyDescent="0.35">
      <c r="B28" s="30">
        <v>25</v>
      </c>
      <c r="C28" s="31" t="s">
        <v>80</v>
      </c>
      <c r="D28" s="32">
        <v>0</v>
      </c>
      <c r="E28" s="32">
        <v>0</v>
      </c>
      <c r="F28" s="43">
        <v>0.17712622512849999</v>
      </c>
      <c r="G28" s="32">
        <v>2.1333126450999999E-3</v>
      </c>
      <c r="H28" s="32">
        <v>0</v>
      </c>
      <c r="I28" s="33">
        <v>0</v>
      </c>
      <c r="J28" s="33">
        <v>0</v>
      </c>
      <c r="K28" s="33">
        <f t="shared" si="0"/>
        <v>0.17925953777359999</v>
      </c>
      <c r="L28" s="32">
        <v>0</v>
      </c>
    </row>
    <row r="29" spans="2:12" x14ac:dyDescent="0.35">
      <c r="B29" s="30">
        <v>26</v>
      </c>
      <c r="C29" s="34" t="s">
        <v>81</v>
      </c>
      <c r="D29" s="32">
        <v>0.45122741880389994</v>
      </c>
      <c r="E29" s="32">
        <v>0</v>
      </c>
      <c r="F29" s="43">
        <v>113.4083487238735</v>
      </c>
      <c r="G29" s="32">
        <v>7.6881715550860985</v>
      </c>
      <c r="H29" s="32">
        <v>0</v>
      </c>
      <c r="I29" s="33">
        <v>0</v>
      </c>
      <c r="J29" s="33">
        <v>0</v>
      </c>
      <c r="K29" s="33">
        <f t="shared" si="0"/>
        <v>121.5477476977635</v>
      </c>
      <c r="L29" s="32">
        <v>0</v>
      </c>
    </row>
    <row r="30" spans="2:12" x14ac:dyDescent="0.35">
      <c r="B30" s="30">
        <v>27</v>
      </c>
      <c r="C30" s="34" t="s">
        <v>82</v>
      </c>
      <c r="D30" s="32">
        <v>6.6191069482699996E-2</v>
      </c>
      <c r="E30" s="32">
        <v>0</v>
      </c>
      <c r="F30" s="43">
        <v>22.571699863973727</v>
      </c>
      <c r="G30" s="32">
        <v>1.6497751682207</v>
      </c>
      <c r="H30" s="32">
        <v>0</v>
      </c>
      <c r="I30" s="33">
        <v>0</v>
      </c>
      <c r="J30" s="33">
        <v>0</v>
      </c>
      <c r="K30" s="33">
        <f t="shared" si="0"/>
        <v>24.287666101677125</v>
      </c>
      <c r="L30" s="32">
        <v>0</v>
      </c>
    </row>
    <row r="31" spans="2:12" x14ac:dyDescent="0.35">
      <c r="B31" s="30">
        <v>28</v>
      </c>
      <c r="C31" s="34" t="s">
        <v>22</v>
      </c>
      <c r="D31" s="32">
        <v>0.77160480319150015</v>
      </c>
      <c r="E31" s="32">
        <v>0</v>
      </c>
      <c r="F31" s="43">
        <v>48.930842715923454</v>
      </c>
      <c r="G31" s="32">
        <v>5.0659901167375017</v>
      </c>
      <c r="H31" s="32">
        <v>0</v>
      </c>
      <c r="I31" s="33">
        <v>0</v>
      </c>
      <c r="J31" s="33">
        <v>0</v>
      </c>
      <c r="K31" s="33">
        <f t="shared" si="0"/>
        <v>54.768437635852457</v>
      </c>
      <c r="L31" s="32">
        <v>0</v>
      </c>
    </row>
    <row r="32" spans="2:12" x14ac:dyDescent="0.35">
      <c r="B32" s="30">
        <v>29</v>
      </c>
      <c r="C32" s="34" t="s">
        <v>83</v>
      </c>
      <c r="D32" s="32">
        <v>1.05740395483E-2</v>
      </c>
      <c r="E32" s="32">
        <v>0</v>
      </c>
      <c r="F32" s="43">
        <v>1.9694449602830999</v>
      </c>
      <c r="G32" s="32">
        <v>5.9660328934899996E-2</v>
      </c>
      <c r="H32" s="32">
        <v>0</v>
      </c>
      <c r="I32" s="33">
        <v>0</v>
      </c>
      <c r="J32" s="33">
        <v>0</v>
      </c>
      <c r="K32" s="33">
        <f t="shared" si="0"/>
        <v>2.0396793287663</v>
      </c>
      <c r="L32" s="32">
        <v>0</v>
      </c>
    </row>
    <row r="33" spans="2:12" x14ac:dyDescent="0.35">
      <c r="B33" s="30">
        <v>30</v>
      </c>
      <c r="C33" s="34" t="s">
        <v>84</v>
      </c>
      <c r="D33" s="32">
        <v>0.93753349509439987</v>
      </c>
      <c r="E33" s="32">
        <v>0</v>
      </c>
      <c r="F33" s="43">
        <v>83.784653452932986</v>
      </c>
      <c r="G33" s="32">
        <v>9.6235118311507986</v>
      </c>
      <c r="H33" s="32">
        <v>0</v>
      </c>
      <c r="I33" s="33">
        <v>0</v>
      </c>
      <c r="J33" s="33">
        <v>0</v>
      </c>
      <c r="K33" s="33">
        <f t="shared" si="0"/>
        <v>94.345698779178178</v>
      </c>
      <c r="L33" s="32">
        <v>0</v>
      </c>
    </row>
    <row r="34" spans="2:12" x14ac:dyDescent="0.35">
      <c r="B34" s="30">
        <v>31</v>
      </c>
      <c r="C34" s="34" t="s">
        <v>85</v>
      </c>
      <c r="D34" s="32">
        <v>0.41294361148140019</v>
      </c>
      <c r="E34" s="32">
        <v>0</v>
      </c>
      <c r="F34" s="43">
        <v>71.741375631865708</v>
      </c>
      <c r="G34" s="32">
        <v>5.4916626499259982</v>
      </c>
      <c r="H34" s="32">
        <v>0</v>
      </c>
      <c r="I34" s="33">
        <v>0</v>
      </c>
      <c r="J34" s="33">
        <v>0</v>
      </c>
      <c r="K34" s="33">
        <f t="shared" si="0"/>
        <v>77.645981893273103</v>
      </c>
      <c r="L34" s="32">
        <v>0</v>
      </c>
    </row>
    <row r="35" spans="2:12" x14ac:dyDescent="0.35">
      <c r="B35" s="30">
        <v>32</v>
      </c>
      <c r="C35" s="31" t="s">
        <v>86</v>
      </c>
      <c r="D35" s="32">
        <v>0</v>
      </c>
      <c r="E35" s="32">
        <v>0</v>
      </c>
      <c r="F35" s="43">
        <v>1.2941813073208994</v>
      </c>
      <c r="G35" s="32">
        <v>4.7562919032000002E-3</v>
      </c>
      <c r="H35" s="32">
        <v>0</v>
      </c>
      <c r="I35" s="33">
        <v>0</v>
      </c>
      <c r="J35" s="33">
        <v>0</v>
      </c>
      <c r="K35" s="33">
        <f t="shared" si="0"/>
        <v>1.2989375992240995</v>
      </c>
      <c r="L35" s="32">
        <v>0</v>
      </c>
    </row>
    <row r="36" spans="2:12" x14ac:dyDescent="0.35">
      <c r="B36" s="30">
        <v>33</v>
      </c>
      <c r="C36" s="34" t="s">
        <v>87</v>
      </c>
      <c r="D36" s="32">
        <v>1.2309214255774001</v>
      </c>
      <c r="E36" s="32">
        <v>0</v>
      </c>
      <c r="F36" s="43">
        <v>139.35008735690369</v>
      </c>
      <c r="G36" s="32">
        <v>11.509286281790397</v>
      </c>
      <c r="H36" s="32">
        <v>0</v>
      </c>
      <c r="I36" s="33">
        <v>0</v>
      </c>
      <c r="J36" s="33">
        <v>0</v>
      </c>
      <c r="K36" s="33">
        <f t="shared" si="0"/>
        <v>152.09029506427149</v>
      </c>
      <c r="L36" s="32">
        <v>0</v>
      </c>
    </row>
    <row r="37" spans="2:12" x14ac:dyDescent="0.35">
      <c r="B37" s="30">
        <v>34</v>
      </c>
      <c r="C37" s="34" t="s">
        <v>88</v>
      </c>
      <c r="D37" s="32">
        <v>0.66931326902989996</v>
      </c>
      <c r="E37" s="32">
        <v>0</v>
      </c>
      <c r="F37" s="43">
        <v>56.995433399224673</v>
      </c>
      <c r="G37" s="32">
        <v>3.7457327951874002</v>
      </c>
      <c r="H37" s="32">
        <v>0</v>
      </c>
      <c r="I37" s="33">
        <v>0</v>
      </c>
      <c r="J37" s="33">
        <v>0</v>
      </c>
      <c r="K37" s="33">
        <f t="shared" si="0"/>
        <v>61.410479463441973</v>
      </c>
      <c r="L37" s="32">
        <v>0</v>
      </c>
    </row>
    <row r="38" spans="2:12" x14ac:dyDescent="0.35">
      <c r="B38" s="30">
        <v>35</v>
      </c>
      <c r="C38" s="34" t="s">
        <v>89</v>
      </c>
      <c r="D38" s="32">
        <v>0</v>
      </c>
      <c r="E38" s="32">
        <v>0</v>
      </c>
      <c r="F38" s="43">
        <v>0.21000860374059993</v>
      </c>
      <c r="G38" s="32">
        <v>5.7951555806000001E-3</v>
      </c>
      <c r="H38" s="32">
        <v>0</v>
      </c>
      <c r="I38" s="33">
        <v>0</v>
      </c>
      <c r="J38" s="33">
        <v>0</v>
      </c>
      <c r="K38" s="33">
        <f t="shared" si="0"/>
        <v>0.21580375932119994</v>
      </c>
      <c r="L38" s="32">
        <v>0</v>
      </c>
    </row>
    <row r="39" spans="2:12" x14ac:dyDescent="0.35">
      <c r="B39" s="30">
        <v>36</v>
      </c>
      <c r="C39" s="34" t="s">
        <v>90</v>
      </c>
      <c r="D39" s="32">
        <v>1.697972175282799</v>
      </c>
      <c r="E39" s="32">
        <v>0</v>
      </c>
      <c r="F39" s="43">
        <v>204.75599530379642</v>
      </c>
      <c r="G39" s="32">
        <v>22.129027766718252</v>
      </c>
      <c r="H39" s="32">
        <v>0</v>
      </c>
      <c r="I39" s="33">
        <v>0</v>
      </c>
      <c r="J39" s="33">
        <v>0</v>
      </c>
      <c r="K39" s="33">
        <f t="shared" si="0"/>
        <v>228.58299524579746</v>
      </c>
      <c r="L39" s="32">
        <v>0</v>
      </c>
    </row>
    <row r="40" spans="2:12" x14ac:dyDescent="0.35">
      <c r="B40" s="30">
        <v>37</v>
      </c>
      <c r="C40" s="34" t="s">
        <v>91</v>
      </c>
      <c r="D40" s="32">
        <v>6.7488136805900004E-2</v>
      </c>
      <c r="E40" s="32">
        <v>0</v>
      </c>
      <c r="F40" s="43">
        <v>10.221902090173003</v>
      </c>
      <c r="G40" s="32">
        <v>0.8452704130305001</v>
      </c>
      <c r="H40" s="32">
        <v>0</v>
      </c>
      <c r="I40" s="33">
        <v>0</v>
      </c>
      <c r="J40" s="33">
        <v>0</v>
      </c>
      <c r="K40" s="33">
        <f t="shared" si="0"/>
        <v>11.134660640009404</v>
      </c>
      <c r="L40" s="32">
        <v>0</v>
      </c>
    </row>
    <row r="41" spans="2:12" x14ac:dyDescent="0.35">
      <c r="B41" s="30">
        <v>38</v>
      </c>
      <c r="C41" s="34" t="s">
        <v>92</v>
      </c>
      <c r="D41" s="32">
        <v>0.26890937635230006</v>
      </c>
      <c r="E41" s="32">
        <v>0</v>
      </c>
      <c r="F41" s="43">
        <v>118.20772787325716</v>
      </c>
      <c r="G41" s="32">
        <v>9.1178673127644974</v>
      </c>
      <c r="H41" s="32">
        <v>0</v>
      </c>
      <c r="I41" s="33">
        <v>0</v>
      </c>
      <c r="J41" s="33">
        <v>0</v>
      </c>
      <c r="K41" s="33">
        <f t="shared" si="0"/>
        <v>127.59450456237396</v>
      </c>
      <c r="L41" s="32">
        <v>0</v>
      </c>
    </row>
    <row r="42" spans="2:12" s="38" customFormat="1" x14ac:dyDescent="0.35">
      <c r="B42" s="35" t="s">
        <v>93</v>
      </c>
      <c r="C42" s="36"/>
      <c r="D42" s="37">
        <f>SUM(D4:D41)</f>
        <v>37.31454075976243</v>
      </c>
      <c r="E42" s="37">
        <f t="shared" ref="E42:L42" si="1">SUM(E4:E41)</f>
        <v>0</v>
      </c>
      <c r="F42" s="37">
        <f t="shared" si="1"/>
        <v>2374.527530576378</v>
      </c>
      <c r="G42" s="37">
        <f t="shared" si="1"/>
        <v>269.77784537358309</v>
      </c>
      <c r="H42" s="37">
        <f t="shared" si="1"/>
        <v>0</v>
      </c>
      <c r="I42" s="37">
        <f t="shared" si="1"/>
        <v>0</v>
      </c>
      <c r="J42" s="37">
        <f t="shared" si="1"/>
        <v>0</v>
      </c>
      <c r="K42" s="37">
        <f>SUM(K4:K41)</f>
        <v>2681.6199167097238</v>
      </c>
      <c r="L42" s="37">
        <f t="shared" si="1"/>
        <v>0</v>
      </c>
    </row>
    <row r="43" spans="2:12" x14ac:dyDescent="0.35">
      <c r="B43" t="s">
        <v>94</v>
      </c>
      <c r="D43" s="41"/>
      <c r="F43" s="41"/>
      <c r="G43" s="41"/>
      <c r="I43" s="39"/>
      <c r="J43" s="39"/>
      <c r="K43" s="41"/>
    </row>
    <row r="44" spans="2:12" s="39" customFormat="1" x14ac:dyDescent="0.35">
      <c r="D44" s="45"/>
      <c r="F44" s="45"/>
      <c r="G44" s="45"/>
      <c r="K44" s="45"/>
    </row>
    <row r="45" spans="2:12" x14ac:dyDescent="0.35">
      <c r="D45" s="41"/>
      <c r="F45" s="41"/>
      <c r="G45" s="41"/>
      <c r="H45" s="41"/>
      <c r="I45" s="77"/>
      <c r="J45" s="77"/>
      <c r="K45" s="41"/>
      <c r="L45" s="39"/>
    </row>
    <row r="46" spans="2:12" x14ac:dyDescent="0.35">
      <c r="D46" s="45"/>
      <c r="F46" s="45"/>
      <c r="G46" s="45"/>
      <c r="I46" s="39"/>
      <c r="J46" s="39"/>
      <c r="K46" s="45"/>
      <c r="L46" s="39"/>
    </row>
    <row r="47" spans="2:12" s="45" customFormat="1" x14ac:dyDescent="0.35">
      <c r="D47" s="39"/>
      <c r="E47" s="39"/>
      <c r="F47" s="39"/>
      <c r="G47" s="39"/>
      <c r="I47" s="39"/>
      <c r="J47" s="39"/>
      <c r="K47" s="39"/>
      <c r="L47" s="39"/>
    </row>
    <row r="48" spans="2:12" x14ac:dyDescent="0.35">
      <c r="D48" s="40"/>
      <c r="E48" s="40"/>
      <c r="F48" s="40"/>
      <c r="G48" s="40"/>
      <c r="H48" s="40"/>
      <c r="I48" s="41"/>
      <c r="J48" s="41"/>
      <c r="K48" s="40"/>
      <c r="L48" s="40"/>
    </row>
    <row r="49" spans="11:11" x14ac:dyDescent="0.35">
      <c r="K49" s="42"/>
    </row>
    <row r="50" spans="11:11" x14ac:dyDescent="0.35">
      <c r="K50" s="42"/>
    </row>
  </sheetData>
  <mergeCells count="2">
    <mergeCell ref="B1:L1"/>
    <mergeCell ref="B2:L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b35688-4182-4923-8f18-a71d5d341a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0B35E97A2C418A131BB3027A26C0" ma:contentTypeVersion="18" ma:contentTypeDescription="Create a new document." ma:contentTypeScope="" ma:versionID="6a22d528ff2b78df1cb57ea74f41cf10">
  <xsd:schema xmlns:xsd="http://www.w3.org/2001/XMLSchema" xmlns:xs="http://www.w3.org/2001/XMLSchema" xmlns:p="http://schemas.microsoft.com/office/2006/metadata/properties" xmlns:ns3="47aaa789-c639-43ce-9f32-b60aacd0a402" xmlns:ns4="28b35688-4182-4923-8f18-a71d5d341a4d" targetNamespace="http://schemas.microsoft.com/office/2006/metadata/properties" ma:root="true" ma:fieldsID="177a9238c61730b5f383f19b6b992b8c" ns3:_="" ns4:_="">
    <xsd:import namespace="47aaa789-c639-43ce-9f32-b60aacd0a402"/>
    <xsd:import namespace="28b35688-4182-4923-8f18-a71d5d341a4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aa789-c639-43ce-9f32-b60aacd0a40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35688-4182-4923-8f18-a71d5d341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D54996-9463-4748-A347-D5DE4318034B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8b35688-4182-4923-8f18-a71d5d341a4d"/>
    <ds:schemaRef ds:uri="47aaa789-c639-43ce-9f32-b60aacd0a402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5EFB2F8-C59C-42A8-BB18-E2EE691453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CFB433-0875-405E-B206-DCC9CB884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aaa789-c639-43ce-9f32-b60aacd0a402"/>
    <ds:schemaRef ds:uri="28b35688-4182-4923-8f18-a71d5d341a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ravindar.muthyala</dc:creator>
  <cp:lastModifiedBy>Sadath Khan</cp:lastModifiedBy>
  <dcterms:created xsi:type="dcterms:W3CDTF">2014-04-10T12:10:22Z</dcterms:created>
  <dcterms:modified xsi:type="dcterms:W3CDTF">2026-01-09T05:25:43Z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0x01010047180B35E97A2C418A131BB3027A26C0</vt:lpwstr>
  </property>
</Properties>
</file>